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05" documentId="13_ncr:1_{F6CB121F-512D-4AA6-A0C1-0FB36C537598}" xr6:coauthVersionLast="47" xr6:coauthVersionMax="47" xr10:uidLastSave="{83EB09B3-5998-45E5-9AA3-50AEEB52E3ED}"/>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<sst xmlns="http://schemas.openxmlformats.org/spreadsheetml/2006/main" count="178604" uniqueCount="39086">
  <si>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</si>
  <si>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</si>
  <si>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</si>
  <si>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</si>
  <si>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</si>
  <si>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</si>
  <si>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</si>
  <si>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</si>
  <si>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</si>
  <si>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</si>
  <si>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</si>
  <si>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</si>
  <si>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</si>
  <si>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</si>
  <si>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</si>
  <si>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</si>
  <si>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</si>
  <si>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</si>
  <si>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</si>
  <si>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</si>
  <si>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</si>
  <si>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</si>
  <si>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</si>
  <si>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</si>
  <si>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</si>
  <si>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</si>
  <si>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</si>
  <si>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</si>
  <si>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</si>
  <si>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</si>
  <si>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</si>
  <si>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</si>
  <si>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</si>
  <si>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</si>
  <si>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</si>
  <si>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</si>
  <si>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</si>
  <si>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</si>
  <si>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</si>
  <si>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</si>
  <si>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</si>
  <si>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</si>
  <si>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</si>
  <si>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</si>
  <si>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</si>
  <si>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</si>
  <si>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</si>
  <si>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</si>
  <si>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</si>
  <si>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</si>
  <si>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</si>
  <si>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</si>
  <si>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</si>
  <si>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</si>
  <si>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</si>
  <si>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</si>
  <si>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</si>
  <si>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</si>
  <si>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</si>
  <si>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</si>
  <si>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</si>
  <si>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</si>
  <si>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</si>
  <si>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</si>
  <si>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</si>
  <si>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</si>
  <si>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</si>
  <si>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</si>
  <si>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</si>
  <si>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</si>
  <si>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</si>
  <si>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</si>
  <si>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</si>
  <si>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</si>
  <si>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</si>
  <si>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</si>
  <si>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</si>
  <si>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</si>
  <si>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</si>
  <si>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</si>
  <si>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</si>
  <si>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</si>
  <si>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</si>
  <si>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</si>
  <si>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</si>
  <si>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</si>
  <si>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</si>
  <si>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</si>
  <si>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</si>
  <si>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</si>
  <si>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</si>
  <si>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</si>
  <si>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</si>
  <si>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</si>
  <si>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</si>
  <si>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</si>
  <si>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</si>
  <si>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</si>
  <si>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</si>
  <si>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</si>
  <si>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</si>
  <si>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</si>
  <si>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</si>
  <si>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</si>
  <si>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</si>
  <si>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</si>
  <si>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</si>
  <si>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</si>
  <si>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</si>
  <si>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</si>
  <si>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</si>
  <si>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</si>
  <si>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</si>
  <si>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</si>
  <si>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</si>
  <si>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</si>
  <si>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</si>
  <si>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</si>
  <si>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</si>
  <si>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</si>
  <si>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</si>
  <si>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</si>
  <si>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</si>
  <si>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</si>
  <si>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</si>
  <si>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</si>
  <si>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</si>
  <si>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</si>
  <si>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</si>
  <si>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</si>
  <si>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</si>
  <si>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</si>
  <si>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</si>
  <si>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</si>
  <si>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</si>
  <si>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</si>
  <si>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</si>
  <si>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</si>
  <si>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</si>
  <si>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</si>
  <si>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</si>
  <si>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</si>
  <si>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</si>
  <si>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</si>
  <si>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</si>
  <si>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</si>
  <si>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</si>
  <si>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</si>
  <si>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</si>
  <si>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</si>
  <si>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</si>
  <si>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</si>
  <si>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</si>
  <si>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</si>
  <si>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</si>
  <si>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</si>
  <si>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</si>
  <si>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</si>
  <si>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</si>
  <si>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</si>
  <si>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</si>
  <si>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</si>
  <si>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</si>
  <si>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</si>
  <si>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</si>
  <si>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</si>
  <si>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</si>
  <si>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</si>
  <si>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</si>
  <si>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</si>
  <si>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</si>
  <si>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</si>
  <si>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</si>
  <si>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</si>
  <si>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</si>
  <si>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</si>
  <si>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</si>
  <si>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</si>
  <si>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</si>
  <si>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</si>
  <si>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</si>
  <si>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</si>
  <si>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</si>
  <si>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</si>
  <si>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</si>
  <si>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</si>
  <si>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</si>
  <si>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</si>
  <si>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</si>
  <si>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</si>
  <si>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</si>
  <si>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</si>
  <si>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</si>
  <si>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</si>
  <si>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</si>
  <si>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</si>
  <si>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</si>
  <si>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</si>
  <si>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</si>
  <si>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</si>
  <si>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</si>
  <si>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</si>
  <si>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</si>
  <si>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</si>
  <si>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</si>
  <si>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</si>
  <si>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</si>
  <si>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</si>
  <si>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</si>
  <si>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</si>
  <si>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</si>
  <si>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</si>
  <si>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</si>
  <si>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</si>
  <si>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</si>
  <si>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</si>
  <si>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</si>
  <si>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</si>
  <si>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</si>
  <si>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</si>
  <si>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</si>
  <si>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</si>
  <si>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</si>
  <si>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</si>
  <si>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</si>
  <si>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</si>
  <si>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</si>
  <si>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</si>
  <si>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</si>
  <si>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</si>
  <si>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</si>
  <si>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</si>
  <si>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</si>
  <si>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</si>
  <si>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</si>
  <si>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</si>
  <si>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</si>
  <si>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</si>
  <si>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</si>
  <si>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</si>
  <si>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</si>
  <si>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</si>
  <si>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</si>
  <si>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</si>
  <si>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</si>
  <si>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</si>
  <si>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</si>
  <si>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</si>
  <si>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</si>
  <si>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</si>
  <si>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</si>
  <si>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</si>
  <si>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</si>
  <si>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</si>
  <si>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</si>
  <si>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</si>
  <si>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</si>
  <si>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</si>
  <si>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</si>
  <si>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</si>
  <si>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</si>
  <si>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</si>
  <si>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</si>
  <si>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</si>
  <si>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</si>
  <si>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</si>
  <si>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</si>
  <si>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</si>
  <si>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</si>
  <si>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</si>
  <si>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</si>
  <si>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</si>
  <si>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</si>
  <si>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</si>
  <si>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</si>
  <si>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</si>
  <si>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</si>
  <si>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</si>
  <si>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</si>
  <si>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</si>
  <si>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</si>
  <si>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</si>
  <si>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</si>
  <si>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</si>
  <si>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</si>
  <si>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</si>
  <si>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</si>
  <si>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</si>
  <si>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</si>
  <si>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</si>
  <si>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</si>
  <si>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</si>
  <si>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</si>
  <si>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</si>
  <si>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</si>
  <si>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</si>
  <si>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</si>
  <si>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</si>
  <si>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</si>
  <si>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</si>
  <si>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</si>
  <si>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</si>
  <si>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</si>
  <si>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</si>
  <si>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</si>
  <si>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</si>
  <si>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</si>
  <si>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</si>
  <si>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</si>
  <si>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</si>
  <si>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</si>
  <si>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</si>
  <si>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</si>
  <si>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</si>
  <si>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</si>
  <si>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</si>
  <si>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</si>
  <si>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</si>
  <si>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</si>
  <si>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</si>
  <si>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</si>
  <si>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</si>
  <si>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</si>
  <si>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</si>
  <si>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</si>
  <si>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</si>
  <si>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</si>
  <si>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</si>
  <si>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</si>
  <si>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</si>
  <si>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</si>
  <si>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</si>
  <si>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</si>
  <si>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</si>
  <si>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</si>
  <si>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</si>
  <si>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</si>
  <si>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</si>
  <si>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</si>
  <si>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</si>
  <si>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</si>
  <si>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</si>
  <si>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</si>
  <si>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</si>
  <si>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</si>
  <si>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</si>
  <si>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</si>
  <si>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</si>
  <si>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</si>
  <si>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</si>
  <si>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</si>
  <si>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</si>
  <si>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</si>
  <si>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</si>
  <si>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</si>
  <si>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</si>
  <si>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</si>
  <si>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</si>
  <si>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</si>
  <si>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</si>
  <si>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</si>
  <si>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</si>
  <si>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</si>
  <si>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</si>
  <si>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</si>
  <si>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</si>
  <si>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</si>
  <si>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</si>
  <si>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</si>
  <si>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</si>
  <si>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</si>
  <si>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</si>
  <si>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</si>
  <si>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</si>
  <si>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</si>
  <si>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</si>
  <si>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</si>
  <si>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</si>
  <si>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</si>
  <si>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</si>
  <si>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</si>
  <si>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</si>
  <si>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</si>
  <si>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</si>
  <si>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</si>
  <si>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</si>
  <si>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</si>
  <si>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</si>
  <si>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</si>
  <si>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</si>
  <si>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</si>
  <si>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</si>
  <si>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</si>
  <si>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</si>
  <si>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</si>
  <si>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</si>
  <si>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</si>
  <si>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</si>
  <si>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</si>
  <si>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</si>
  <si>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</si>
  <si>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</si>
  <si>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</si>
  <si>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</si>
  <si>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</si>
  <si>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</si>
  <si>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</si>
  <si>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</si>
  <si>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</si>
  <si>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</si>
  <si>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</si>
  <si>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</si>
  <si>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</si>
  <si>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</si>
  <si>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</si>
  <si>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</si>
  <si>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</si>
  <si>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</si>
  <si>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</si>
  <si>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</si>
  <si>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</si>
  <si>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</si>
  <si>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</si>
  <si>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</si>
  <si>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</si>
  <si>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</si>
  <si>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</si>
  <si>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</si>
  <si>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</si>
  <si>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</si>
  <si>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</si>
  <si>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</si>
  <si>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</si>
  <si>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</si>
  <si>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</si>
  <si>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</si>
  <si>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</si>
  <si>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</si>
  <si>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</si>
  <si>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</si>
  <si>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</si>
  <si>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</si>
  <si>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</si>
  <si>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</si>
  <si>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</si>
  <si>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</si>
  <si>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</si>
  <si>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</si>
  <si>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</si>
  <si>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</si>
  <si>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</si>
  <si>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</si>
  <si>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</si>
  <si>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</si>
  <si>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</si>
  <si>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</si>
  <si>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</si>
  <si>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</si>
  <si>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</si>
  <si>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</si>
  <si>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</si>
  <si>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</si>
  <si>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</si>
  <si>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</si>
  <si>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</si>
  <si>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</si>
  <si>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</si>
  <si>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</si>
  <si>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</si>
  <si>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</si>
  <si>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</si>
  <si>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</si>
  <si>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</si>
  <si>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</si>
  <si>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</si>
  <si>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</si>
  <si>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</si>
  <si>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</si>
  <si>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</si>
  <si>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</si>
  <si>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</si>
  <si>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</si>
  <si>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</si>
  <si>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</si>
  <si>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</si>
  <si>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</si>
  <si>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</si>
  <si>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</si>
  <si>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</si>
  <si>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</si>
  <si>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</si>
  <si>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</si>
  <si>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</si>
  <si>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</si>
  <si>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</si>
  <si>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</si>
  <si>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</si>
  <si>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</si>
  <si>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</si>
  <si>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</si>
  <si>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</si>
  <si>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</si>
  <si>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</si>
  <si>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</si>
  <si>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</si>
  <si>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</si>
  <si>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</si>
  <si>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</si>
  <si>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</si>
  <si>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</si>
  <si>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</si>
  <si>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</si>
  <si>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</si>
  <si>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</si>
  <si>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</si>
  <si>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</si>
  <si>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</si>
  <si>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</si>
  <si>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</si>
  <si>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</si>
  <si>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</si>
  <si>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</si>
  <si>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</si>
  <si>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</si>
  <si>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</si>
  <si>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</si>
  <si>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</si>
  <si>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</si>
  <si>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</si>
  <si>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</si>
  <si>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</si>
  <si>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</si>
  <si>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</si>
  <si>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</si>
  <si>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</si>
  <si>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</si>
  <si>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</si>
  <si>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</si>
  <si>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</si>
  <si>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</si>
  <si>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</si>
  <si>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</si>
  <si>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</si>
  <si>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</si>
  <si>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</si>
  <si>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</si>
  <si>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</si>
  <si>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</si>
  <si>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</si>
  <si>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</si>
  <si>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</si>
  <si>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</si>
  <si>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</si>
  <si>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</si>
  <si>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</si>
  <si>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</si>
  <si>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</si>
  <si>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</si>
  <si>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</si>
  <si>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</si>
  <si>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</si>
  <si>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</si>
  <si>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</si>
  <si>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</si>
  <si>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</si>
  <si>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</si>
  <si>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</si>
  <si>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</si>
  <si>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</si>
  <si>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</si>
  <si>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</si>
  <si>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</si>
  <si>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</si>
  <si>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</si>
  <si>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</si>
  <si>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</si>
  <si>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</si>
  <si>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</si>
  <si>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</si>
  <si>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</si>
  <si>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</si>
  <si>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</si>
  <si>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</si>
  <si>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</si>
  <si>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</si>
  <si>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</si>
  <si>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</si>
  <si>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</si>
  <si>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</si>
  <si>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</si>
  <si>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</si>
  <si>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</si>
  <si>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</si>
  <si>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</si>
  <si>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</si>
  <si>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</si>
  <si>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</si>
  <si>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</si>
  <si>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</si>
  <si>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</si>
  <si>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</si>
  <si>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</si>
  <si>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</si>
  <si>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</si>
  <si>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</si>
  <si>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</si>
  <si>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</si>
  <si>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</si>
  <si>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</si>
  <si>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</si>
  <si>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</si>
  <si>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</si>
  <si>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</si>
  <si>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</si>
  <si>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</si>
  <si>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</si>
  <si>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</si>
  <si>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</si>
  <si>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</si>
  <si>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</si>
  <si>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</si>
  <si>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</si>
  <si>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</si>
  <si>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</si>
  <si>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</si>
  <si>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</si>
  <si>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</si>
  <si>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</si>
  <si>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</si>
  <si>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</si>
  <si>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</si>
  <si>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</si>
  <si>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</si>
  <si>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</si>
  <si>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</si>
  <si>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</si>
  <si>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</si>
  <si>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</si>
  <si>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</si>
  <si>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</si>
  <si>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</si>
  <si>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</si>
  <si>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</si>
  <si>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</si>
  <si>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</si>
  <si>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</si>
  <si>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</si>
  <si>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</si>
  <si>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</si>
  <si>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</si>
  <si>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</si>
  <si>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</si>
  <si>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</si>
  <si>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</si>
  <si>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</si>
  <si>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</si>
  <si>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</si>
  <si>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</si>
  <si>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</si>
  <si>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</si>
  <si>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</si>
  <si>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</si>
  <si>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</si>
  <si>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</si>
  <si>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</si>
  <si>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</si>
  <si>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</si>
  <si>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</si>
  <si>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</si>
  <si>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</si>
  <si>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</si>
  <si>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</si>
  <si>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</si>
  <si>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</si>
  <si>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</si>
  <si>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</si>
  <si>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</si>
  <si>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</si>
  <si>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</si>
  <si>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</si>
  <si>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</si>
  <si>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</si>
  <si>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</si>
  <si>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</si>
  <si>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</si>
  <si>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</si>
  <si>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</si>
  <si>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</si>
  <si>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</si>
  <si>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</si>
  <si>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</si>
  <si>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</si>
  <si>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</si>
  <si>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</si>
  <si>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</si>
  <si>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</si>
  <si>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</si>
  <si>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</si>
  <si>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</si>
  <si>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</si>
  <si>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</si>
  <si>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</si>
  <si>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</si>
  <si>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</si>
  <si>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</si>
  <si>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</si>
  <si>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</si>
  <si>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</si>
  <si>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</si>
  <si>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</si>
  <si>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</si>
  <si>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</si>
  <si>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</si>
  <si>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</si>
  <si>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</si>
  <si>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</si>
  <si>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</si>
  <si>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</si>
  <si>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</si>
  <si>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</si>
  <si>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</si>
  <si>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</si>
  <si>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</si>
  <si>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</si>
  <si>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</si>
  <si>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</si>
  <si>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</si>
  <si>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</si>
  <si>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</si>
  <si>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</si>
  <si>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</si>
  <si>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</si>
  <si>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</si>
  <si>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</si>
  <si>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</si>
  <si>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</si>
  <si>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</si>
  <si>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</si>
  <si>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</si>
  <si>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</si>
  <si>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</si>
  <si>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</si>
  <si>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</si>
  <si>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</si>
  <si>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</si>
  <si>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</si>
  <si>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</si>
  <si>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</si>
  <si>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</si>
  <si>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</si>
  <si>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</si>
  <si>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</si>
  <si>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</si>
  <si>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</si>
  <si>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</si>
  <si>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</si>
  <si>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</si>
  <si>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</si>
  <si>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</si>
  <si>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</si>
  <si>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</si>
  <si>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</si>
  <si>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</si>
  <si>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</si>
  <si>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</si>
  <si>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</si>
  <si>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</si>
  <si>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</si>
  <si>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</si>
  <si>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</si>
  <si>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</si>
  <si>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</si>
  <si>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</si>
  <si>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</si>
  <si>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</si>
  <si>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</si>
  <si>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</si>
  <si>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</si>
  <si>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</si>
  <si>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</si>
  <si>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</si>
  <si>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</si>
  <si>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</si>
  <si>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</si>
  <si>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</si>
  <si>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</si>
  <si>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</si>
  <si>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</si>
  <si>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</si>
  <si>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</si>
  <si>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</si>
  <si>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</si>
  <si>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</si>
  <si>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</si>
  <si>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</si>
  <si>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</si>
  <si>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</si>
  <si>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</si>
  <si>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</si>
  <si>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</si>
  <si>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</si>
  <si>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</si>
  <si>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</si>
  <si>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</si>
  <si>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</si>
  <si>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</si>
  <si>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</si>
  <si>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</si>
  <si>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</si>
  <si>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</si>
  <si>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</si>
  <si>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</si>
  <si>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</si>
  <si>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</si>
  <si>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</si>
  <si>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</si>
  <si>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</si>
  <si>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</si>
  <si>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</si>
  <si>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</si>
  <si>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</si>
  <si>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</si>
  <si>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</si>
  <si>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</si>
  <si>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</si>
  <si>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</si>
  <si>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</si>
  <si>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</si>
  <si>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</si>
  <si>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</si>
  <si>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</si>
  <si>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</si>
  <si>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</si>
  <si>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</si>
  <si>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</si>
  <si>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</si>
  <si>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</si>
  <si>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</si>
  <si>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</si>
  <si>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</si>
  <si>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</si>
  <si>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</si>
  <si>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</si>
  <si>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</si>
  <si>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</si>
  <si>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</si>
  <si>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</si>
  <si>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</si>
  <si>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</si>
  <si>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</si>
  <si>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</si>
  <si>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</si>
  <si>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</si>
  <si>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</si>
  <si>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</si>
  <si>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</si>
  <si>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</si>
  <si>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</si>
  <si>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</si>
  <si>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</si>
  <si>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</si>
  <si>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</si>
  <si>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</si>
  <si>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</si>
  <si>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</si>
  <si>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</si>
  <si>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</si>
  <si>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</si>
  <si>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</si>
  <si>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</si>
  <si>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</si>
  <si>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</si>
  <si>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</si>
  <si>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</si>
  <si>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</si>
  <si>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</si>
  <si>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</si>
  <si>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</si>
  <si>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</si>
  <si>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</si>
  <si>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</si>
  <si>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</si>
  <si>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</si>
  <si>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</si>
  <si>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</si>
  <si>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</si>
  <si>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</si>
  <si>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</si>
  <si>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</si>
  <si>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</si>
  <si>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</si>
  <si>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</si>
  <si>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</si>
  <si>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</si>
  <si>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</si>
  <si>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</si>
  <si>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</si>
  <si>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</si>
  <si>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</si>
  <si>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</si>
  <si>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</si>
  <si>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</si>
  <si>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</si>
  <si>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</si>
  <si>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</si>
  <si>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</si>
  <si>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</si>
  <si>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</si>
  <si>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</si>
  <si>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</si>
  <si>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</si>
  <si>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</si>
  <si>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</si>
  <si>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</si>
  <si>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</si>
  <si>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</si>
  <si>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</si>
  <si>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</si>
  <si>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</si>
  <si>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</si>
  <si>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</si>
  <si>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</si>
  <si>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</si>
  <si>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</si>
  <si>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</si>
  <si>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</si>
  <si>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</si>
  <si>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</si>
  <si>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</si>
  <si>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</si>
  <si>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</si>
  <si>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</si>
  <si>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</si>
  <si>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</si>
  <si>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</si>
  <si>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</si>
  <si>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</si>
  <si>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</si>
  <si>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</si>
  <si>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</si>
  <si>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</si>
  <si>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</si>
  <si>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</si>
  <si>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</si>
  <si>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</si>
  <si>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</si>
  <si>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</si>
  <si>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</si>
  <si>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</si>
  <si>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</si>
  <si>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</si>
  <si>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</si>
  <si>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</si>
  <si>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</si>
  <si>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</si>
  <si>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</si>
  <si>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</si>
  <si>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</si>
  <si>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</si>
  <si>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</si>
  <si>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</si>
  <si>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</si>
  <si>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</si>
  <si>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</si>
  <si>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</si>
  <si>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</si>
  <si>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</si>
  <si>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</si>
  <si>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</si>
  <si>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</si>
  <si>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</si>
  <si>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</si>
  <si>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</si>
  <si>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</si>
  <si>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</si>
  <si>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</si>
  <si>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</si>
  <si>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</si>
  <si>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</si>
  <si>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</si>
  <si>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</si>
  <si>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</si>
  <si>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</si>
  <si>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</si>
  <si>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</si>
  <si>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</si>
  <si>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</si>
  <si>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</si>
  <si>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</si>
  <si>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</si>
  <si>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</si>
  <si>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</si>
  <si>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</si>
  <si>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</si>
  <si>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</si>
  <si>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</si>
  <si>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</si>
  <si>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</si>
  <si>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</si>
  <si>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</si>
  <si>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</si>
  <si>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</si>
  <si>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</si>
  <si>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</si>
  <si>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</si>
  <si>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</si>
  <si>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</si>
  <si>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</si>
  <si>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</si>
  <si>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</si>
  <si>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</si>
  <si>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</si>
  <si>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</si>
  <si>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</si>
  <si>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</si>
  <si>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</si>
  <si>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</si>
  <si>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</si>
  <si>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</si>
  <si>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</si>
  <si>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</si>
  <si>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</si>
  <si>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</si>
  <si>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</si>
  <si>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</si>
  <si>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</si>
  <si>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</si>
  <si>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</si>
  <si>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</si>
  <si>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</si>
  <si>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</si>
  <si>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</si>
  <si>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</si>
  <si>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</si>
  <si>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</si>
  <si>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</si>
  <si>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</si>
  <si>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</si>
  <si>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</si>
  <si>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</si>
  <si>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</si>
  <si>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</si>
  <si>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</si>
  <si>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</si>
  <si>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</si>
  <si>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</si>
  <si>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</si>
  <si>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</si>
  <si>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</si>
  <si>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</si>
  <si>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</si>
  <si>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</si>
  <si>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</si>
  <si>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</si>
  <si>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</si>
  <si>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</si>
  <si>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</si>
  <si>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</si>
  <si>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</si>
  <si>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</si>
  <si>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</si>
  <si>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</si>
  <si>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</si>
  <si>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</si>
  <si>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</si>
  <si>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</si>
  <si>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</si>
  <si>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</si>
  <si>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</si>
  <si>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</si>
  <si>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</si>
  <si>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</si>
  <si>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</si>
  <si>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</si>
  <si>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</si>
  <si>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</si>
  <si>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</si>
  <si>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</si>
  <si>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</si>
  <si>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</si>
  <si>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</si>
  <si>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</si>
  <si>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</si>
  <si>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</si>
  <si>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</si>
  <si>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</si>
  <si>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</si>
  <si>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</si>
  <si>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</si>
  <si>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</si>
  <si>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</si>
  <si>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</si>
  <si>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</si>
  <si>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</si>
  <si>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</si>
  <si>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</si>
  <si>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</si>
  <si>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</si>
  <si>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</si>
  <si>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</si>
  <si>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</si>
  <si>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</si>
  <si>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</si>
  <si>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</si>
  <si>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</si>
  <si>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</si>
  <si>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</si>
  <si>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</si>
  <si>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</si>
  <si>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</si>
  <si>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</si>
  <si>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</si>
  <si>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</si>
  <si>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</si>
  <si>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</si>
  <si>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</si>
  <si>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</si>
  <si>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</si>
  <si>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</si>
  <si>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</si>
  <si>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</si>
  <si>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</si>
  <si>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</si>
  <si>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</si>
  <si>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</si>
  <si>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</si>
  <si>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</si>
  <si>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</si>
  <si>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</si>
  <si>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</si>
  <si>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</si>
  <si>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</si>
  <si>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</si>
  <si>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</si>
  <si>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</si>
  <si>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</si>
  <si>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</si>
  <si>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</si>
  <si>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</si>
  <si>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</si>
  <si>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</si>
  <si>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</si>
  <si>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</si>
  <si>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</si>
  <si>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</si>
  <si>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</si>
  <si>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</si>
  <si>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</si>
  <si>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</si>
  <si>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</si>
  <si>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</si>
  <si>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</si>
  <si>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</si>
  <si>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</si>
  <si>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</si>
  <si>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</si>
  <si>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</si>
  <si>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</si>
  <si>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</si>
  <si>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</si>
  <si>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</si>
  <si>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</si>
  <si>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</si>
  <si>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</si>
  <si>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</si>
  <si>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</si>
  <si>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</si>
  <si>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</si>
  <si>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</si>
  <si>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</si>
  <si>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</si>
  <si>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</si>
  <si>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</si>
  <si>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</si>
  <si>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</si>
  <si>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</si>
  <si>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</si>
  <si>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</si>
  <si>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</si>
  <si>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</si>
  <si>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</si>
  <si>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</si>
  <si>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</si>
  <si>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</si>
  <si>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</si>
  <si>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</si>
  <si>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</si>
  <si>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</si>
  <si>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</si>
  <si>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</si>
  <si>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</si>
  <si>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</si>
  <si>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</si>
  <si>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</si>
  <si>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</si>
  <si>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</si>
  <si>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</si>
  <si>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</si>
  <si>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</si>
  <si>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</si>
  <si>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</si>
  <si>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</si>
  <si>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</si>
  <si>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</si>
  <si>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</si>
  <si>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</si>
  <si>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</si>
  <si>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</si>
  <si>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</si>
  <si>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</si>
  <si>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</si>
  <si>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</si>
  <si>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</si>
  <si>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</si>
  <si>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</si>
  <si>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</si>
  <si>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</si>
  <si>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</si>
  <si>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</si>
  <si>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</si>
  <si>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</si>
  <si>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</si>
  <si>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</si>
  <si>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</si>
  <si>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</si>
  <si>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</si>
  <si>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</si>
  <si>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</si>
  <si>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</si>
  <si>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</si>
  <si>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</si>
  <si>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</si>
  <si>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</si>
  <si>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</si>
  <si>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</si>
  <si>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</si>
  <si>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</si>
  <si>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</si>
  <si>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</si>
  <si>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</si>
  <si>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</si>
  <si>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</si>
  <si>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</si>
  <si>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</si>
  <si>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</si>
  <si>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</si>
  <si>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</si>
  <si>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</si>
  <si>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</si>
  <si>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</si>
  <si>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</si>
  <si>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</si>
  <si>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</si>
  <si>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</si>
  <si>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</si>
  <si>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</si>
  <si>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</si>
  <si>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</si>
  <si>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</si>
  <si>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</si>
  <si>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</si>
  <si>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</si>
  <si>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</si>
  <si>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</si>
  <si>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</si>
  <si>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</si>
  <si>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</si>
  <si>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</si>
  <si>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</si>
  <si>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</si>
  <si>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</si>
  <si>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</si>
  <si>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</si>
  <si>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</si>
  <si>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</si>
  <si>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</si>
  <si>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</si>
  <si>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</si>
  <si>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</si>
  <si>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</si>
  <si>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</si>
  <si>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</si>
  <si>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</si>
  <si>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</si>
  <si>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</si>
  <si>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</si>
  <si>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</si>
  <si>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</si>
  <si>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</si>
  <si>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</si>
  <si>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</si>
  <si>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</si>
  <si>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</si>
  <si>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</si>
  <si>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</si>
  <si>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</si>
  <si>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</si>
  <si>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</si>
  <si>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</si>
  <si>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</si>
  <si>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</si>
  <si>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</si>
  <si>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</si>
  <si>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</si>
  <si>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</si>
  <si>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</si>
  <si>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</si>
  <si>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</si>
  <si>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</si>
  <si>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</si>
  <si>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</si>
  <si>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</si>
  <si>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</si>
  <si>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</si>
  <si>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</si>
  <si>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</si>
  <si>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</si>
  <si>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</si>
  <si>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</si>
  <si>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</si>
  <si>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</si>
  <si>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</si>
  <si>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</si>
  <si>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</si>
  <si>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</si>
  <si>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</si>
  <si>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</si>
  <si>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</si>
  <si>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</si>
  <si>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</si>
  <si>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</si>
  <si>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</si>
  <si>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</si>
  <si>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</si>
  <si>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</si>
  <si>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</si>
  <si>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</si>
  <si>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</si>
  <si>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</si>
  <si>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</si>
  <si>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</si>
  <si>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</si>
  <si>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</si>
  <si>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</si>
  <si>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</si>
  <si>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</si>
  <si>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</si>
  <si>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</si>
  <si>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</si>
  <si>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</si>
  <si>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</si>
  <si>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</si>
  <si>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</si>
  <si>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</si>
  <si>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</si>
  <si>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</si>
  <si>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</si>
  <si>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</si>
  <si>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</si>
  <si>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</si>
  <si>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</si>
  <si>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</si>
  <si>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</si>
  <si>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</si>
  <si>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</si>
  <si>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</si>
  <si>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</si>
  <si>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</si>
  <si>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</si>
  <si>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</si>
  <si>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</si>
  <si>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</si>
  <si>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</si>
  <si>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</si>
  <si>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</si>
  <si>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</si>
  <si>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</si>
  <si>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</si>
  <si>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</si>
  <si>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</si>
  <si>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</si>
  <si>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</si>
  <si>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</si>
  <si>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</si>
  <si>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</si>
  <si>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</si>
  <si>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</si>
  <si>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</si>
  <si>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</si>
  <si>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</si>
  <si>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</si>
  <si>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</si>
  <si>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</si>
  <si>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</si>
  <si>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</si>
  <si>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</si>
  <si>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</si>
  <si>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</si>
  <si>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</si>
  <si>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</si>
  <si>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</si>
  <si>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</si>
  <si>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</si>
  <si>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</si>
  <si>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</si>
  <si>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</si>
  <si>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</si>
  <si>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</si>
  <si>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</si>
  <si>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</si>
  <si>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</si>
  <si>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</si>
  <si>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</si>
  <si>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</si>
  <si>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</si>
  <si>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</si>
  <si>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</si>
  <si>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</si>
  <si>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</si>
  <si>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</si>
  <si>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</si>
  <si>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</si>
  <si>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</si>
  <si>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</si>
  <si>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</si>
  <si>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</si>
  <si>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</si>
  <si>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</si>
  <si>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</si>
  <si>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</si>
  <si>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</si>
  <si>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</si>
  <si>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</si>
  <si>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</si>
  <si>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</si>
  <si>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</si>
  <si>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</si>
  <si>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</si>
  <si>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</si>
  <si>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</si>
  <si>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</si>
  <si>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</si>
  <si>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</si>
  <si>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</si>
  <si>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</si>
  <si>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</si>
  <si>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</si>
  <si>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</si>
  <si>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</si>
  <si>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</si>
  <si>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</si>
  <si>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</si>
  <si>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</si>
  <si>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</si>
  <si>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</si>
  <si>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</si>
  <si>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</si>
  <si>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</si>
  <si>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</si>
  <si>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</si>
  <si>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</si>
  <si>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</si>
  <si>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</si>
  <si>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</si>
  <si>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</si>
  <si>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</si>
  <si>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</si>
  <si>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</si>
  <si>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</si>
  <si>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</si>
  <si>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</si>
  <si>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</si>
  <si>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</si>
  <si>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</si>
  <si>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</si>
  <si>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</si>
  <si>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</si>
  <si>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</si>
  <si>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</si>
  <si>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</si>
  <si>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</si>
  <si>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</si>
  <si>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</si>
  <si>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</si>
  <si>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</si>
  <si>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</si>
  <si>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</si>
  <si>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</si>
  <si>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</si>
  <si>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</si>
  <si>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</si>
  <si>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</si>
  <si>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</si>
  <si>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</si>
  <si>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</si>
  <si>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</si>
  <si>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</si>
  <si>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</si>
  <si>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</si>
  <si>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</si>
  <si>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</si>
  <si>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</si>
  <si>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</si>
  <si>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</si>
  <si>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</si>
  <si>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</si>
  <si>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</si>
  <si>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</si>
  <si>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</si>
  <si>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</si>
  <si>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</si>
  <si>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</si>
  <si>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</si>
  <si>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</si>
  <si>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</si>
  <si>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</si>
  <si>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</si>
  <si>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</si>
  <si>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</si>
  <si>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</si>
  <si>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</si>
  <si>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</si>
  <si>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</si>
  <si>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</si>
  <si>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</si>
  <si>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</si>
  <si>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</si>
  <si>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</si>
  <si>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</si>
  <si>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</si>
  <si>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</si>
  <si>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</si>
  <si>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</si>
  <si>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</si>
  <si>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</si>
  <si>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</si>
  <si>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</si>
  <si>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</si>
  <si>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</si>
  <si>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</si>
  <si>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</si>
  <si>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</si>
  <si>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</si>
  <si>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</si>
  <si>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</si>
  <si>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</si>
  <si>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</si>
  <si>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</si>
  <si>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</si>
  <si>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</si>
  <si>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</si>
  <si>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</si>
  <si>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</si>
  <si>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</si>
  <si>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</si>
  <si>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</si>
  <si>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</si>
  <si>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</si>
  <si>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</si>
  <si>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</si>
  <si>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</si>
  <si>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</si>
  <si>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</si>
  <si>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</si>
  <si>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</si>
  <si>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</si>
  <si>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</si>
  <si>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</si>
  <si>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</si>
  <si>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</si>
  <si>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</si>
  <si>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</si>
  <si>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</si>
  <si>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</si>
  <si>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</si>
  <si>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</si>
  <si>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</si>
  <si>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</si>
  <si>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</si>
  <si>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</si>
  <si>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</si>
  <si>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</si>
  <si>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</si>
  <si>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</si>
  <si>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</si>
  <si>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</si>
  <si>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</si>
  <si>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</si>
  <si>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</si>
  <si>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</si>
  <si>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</si>
  <si>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</si>
  <si>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</si>
  <si>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</si>
  <si>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</si>
  <si>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</si>
  <si>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</si>
  <si>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</si>
  <si>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</si>
  <si>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</si>
  <si>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</si>
  <si>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</si>
  <si>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</si>
  <si>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</si>
  <si>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</si>
  <si>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</si>
  <si>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</si>
  <si>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</si>
  <si>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</si>
  <si>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</si>
  <si>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</si>
  <si>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</si>
  <si>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</si>
  <si>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</si>
  <si>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</si>
  <si>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</si>
  <si>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</si>
  <si>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</si>
  <si>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</si>
  <si>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</si>
  <si>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</si>
  <si>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</si>
  <si>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</si>
  <si>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</si>
  <si>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</si>
  <si>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</si>
  <si>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</si>
  <si>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</si>
  <si>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</si>
  <si>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</si>
  <si>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</si>
  <si>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</si>
  <si>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</si>
  <si>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</si>
  <si>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</si>
  <si>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</si>
  <si>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</si>
  <si>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</si>
  <si>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</si>
  <si>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</si>
  <si>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</si>
  <si>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</si>
  <si>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</si>
  <si>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</si>
  <si>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</si>
  <si>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</si>
  <si>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</si>
  <si>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</si>
  <si>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</si>
  <si>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</si>
  <si>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</si>
  <si>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</si>
  <si>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</si>
  <si>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</si>
  <si>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</si>
  <si>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</si>
  <si>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</si>
  <si>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</si>
  <si>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</si>
  <si>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</si>
  <si>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</si>
  <si>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</si>
  <si>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</si>
  <si>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</si>
  <si>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</si>
  <si>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</si>
  <si>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</si>
  <si>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</si>
  <si>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</si>
  <si>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</si>
  <si>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</si>
  <si>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</si>
  <si>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</si>
  <si>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</si>
  <si>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</si>
  <si>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</si>
  <si>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</si>
  <si>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</si>
  <si>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</si>
  <si>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</si>
  <si>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</si>
  <si>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</si>
  <si>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</si>
  <si>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</si>
  <si>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</si>
  <si>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</si>
  <si>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</si>
  <si>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</si>
  <si>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</si>
  <si>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</si>
  <si>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</si>
  <si>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</si>
  <si>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</si>
  <si>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</si>
  <si>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</si>
  <si>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</si>
  <si>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</si>
  <si>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</si>
  <si>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</si>
  <si>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</si>
  <si>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</si>
  <si>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</si>
  <si>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</si>
  <si>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</si>
  <si>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</si>
  <si>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</si>
  <si>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</si>
  <si>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</si>
  <si>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</si>
  <si>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</si>
  <si>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</si>
  <si>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</si>
  <si>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</si>
  <si>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</si>
  <si>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</si>
  <si>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</si>
  <si>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</si>
  <si>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</si>
  <si>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</si>
  <si>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</si>
  <si>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</si>
  <si>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</si>
  <si>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</si>
  <si>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</si>
  <si>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</si>
  <si>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</si>
  <si>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</si>
  <si>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</si>
  <si>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</si>
  <si>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</si>
  <si>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</si>
  <si>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</si>
  <si>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</si>
  <si>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</si>
  <si>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</si>
  <si>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</si>
  <si>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</si>
  <si>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</si>
  <si>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</si>
  <si>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</si>
  <si>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</si>
  <si>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</si>
  <si>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</si>
  <si>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</si>
  <si>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</si>
  <si>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</si>
  <si>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</si>
  <si>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</si>
  <si>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</si>
  <si>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</si>
  <si>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</si>
  <si>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</si>
  <si>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</si>
  <si>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</si>
  <si>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</si>
  <si>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</si>
  <si>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</si>
  <si>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</si>
  <si>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</si>
  <si>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</si>
  <si>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</si>
  <si>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</si>
  <si>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</si>
  <si>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</si>
  <si>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</si>
  <si>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</si>
  <si>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</si>
  <si>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</si>
  <si>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</si>
  <si>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</si>
  <si>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</si>
  <si>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</si>
  <si>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</si>
  <si>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</si>
  <si>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</si>
  <si>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</si>
  <si>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</si>
  <si>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</si>
  <si>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</si>
  <si>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</si>
  <si>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</si>
  <si>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</si>
  <si>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</si>
  <si>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</si>
  <si>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</si>
  <si>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</si>
  <si>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</si>
  <si>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</si>
  <si>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</si>
  <si>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</si>
  <si>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</si>
  <si>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</si>
  <si>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</si>
  <si>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</si>
  <si>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</si>
  <si>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</si>
  <si>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</si>
  <si>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</si>
  <si>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</si>
  <si>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</si>
  <si>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</si>
  <si>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</si>
  <si>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</si>
  <si>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</si>
  <si>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</si>
  <si>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</si>
  <si>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</si>
  <si>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</si>
  <si>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</si>
  <si>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</si>
  <si>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</si>
  <si>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</si>
  <si>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</si>
  <si>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</si>
  <si>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</si>
  <si>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</si>
  <si>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</si>
  <si>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</si>
  <si>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</si>
  <si>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</si>
  <si>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</si>
  <si>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</si>
  <si>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</si>
  <si>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</si>
  <si>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</si>
  <si>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</si>
  <si>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</si>
  <si>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</si>
  <si>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</si>
  <si>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</si>
  <si>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</si>
  <si>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</si>
  <si>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</si>
  <si>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</si>
  <si>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</si>
  <si>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</si>
  <si>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</si>
  <si>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</si>
  <si>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</si>
  <si>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</si>
  <si>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</si>
  <si>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</si>
  <si>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</si>
  <si>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</si>
  <si>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</si>
  <si>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</si>
  <si>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</si>
  <si>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</si>
  <si>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</si>
  <si>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</si>
  <si>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</si>
  <si>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</si>
  <si>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</si>
  <si>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</si>
  <si>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</si>
  <si>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</si>
  <si>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</si>
  <si>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</si>
  <si>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</si>
  <si>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</si>
  <si>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</si>
  <si>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</si>
  <si>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</si>
  <si>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</si>
  <si>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</si>
  <si>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</si>
  <si>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</si>
  <si>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</si>
  <si>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</si>
  <si>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</si>
  <si>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</si>
  <si>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</si>
  <si>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</si>
  <si>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</si>
  <si>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</si>
  <si>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</si>
  <si>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</si>
  <si>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</si>
  <si>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</si>
  <si>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</si>
  <si>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</si>
  <si>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</si>
  <si>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</si>
  <si>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</si>
  <si>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</si>
  <si>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</si>
  <si>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</si>
  <si>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</si>
  <si>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</si>
  <si>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</si>
  <si>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</si>
  <si>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</si>
  <si>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</si>
  <si>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</si>
  <si>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</si>
  <si>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</si>
  <si>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</si>
  <si>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</si>
  <si>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</si>
  <si>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</si>
  <si>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</si>
  <si>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</si>
  <si>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</si>
  <si>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</si>
  <si>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</si>
  <si>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</si>
  <si>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</si>
  <si>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</si>
  <si>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</si>
  <si>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</si>
  <si>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</si>
  <si>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</si>
  <si>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</si>
  <si>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</si>
  <si>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</si>
  <si>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</si>
  <si>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</si>
  <si>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</si>
  <si>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</si>
  <si>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</si>
  <si>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</si>
  <si>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</si>
  <si>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</si>
  <si>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</si>
  <si>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</si>
  <si>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</si>
  <si>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</si>
  <si>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</si>
  <si>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</si>
  <si>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</si>
  <si>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</si>
  <si>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</si>
  <si>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</si>
  <si>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</si>
  <si>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</si>
  <si>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</si>
  <si>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</si>
  <si>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</si>
  <si>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</si>
  <si>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</si>
  <si>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</si>
  <si>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</si>
  <si>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</si>
  <si>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</si>
  <si>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</si>
  <si>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</si>
  <si>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</si>
  <si>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</si>
  <si>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</si>
  <si>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</si>
  <si>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</si>
  <si>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</si>
  <si>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</si>
  <si>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</si>
  <si>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</si>
  <si>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</si>
  <si>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</si>
  <si>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</si>
  <si>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</si>
  <si>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</si>
  <si>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</si>
  <si>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</si>
  <si>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</si>
  <si>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</si>
  <si>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</si>
  <si>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</si>
  <si>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</si>
  <si>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</si>
  <si>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</si>
  <si>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</si>
  <si>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</si>
  <si>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</si>
  <si>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</si>
  <si>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</si>
  <si>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</si>
  <si>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</si>
  <si>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</si>
  <si>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</si>
  <si>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</si>
  <si>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</si>
  <si>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</si>
  <si>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</si>
  <si>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</si>
  <si>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</si>
  <si>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</si>
  <si>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</si>
  <si>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</si>
  <si>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</si>
  <si>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</si>
  <si>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</si>
  <si>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</si>
  <si>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</si>
  <si>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</si>
  <si>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</si>
  <si>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</si>
  <si>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</si>
  <si>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</si>
  <si>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</si>
  <si>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</si>
  <si>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</si>
  <si>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</si>
  <si>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</si>
  <si>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</si>
  <si>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</si>
  <si>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</si>
  <si>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</si>
  <si>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</si>
  <si>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</si>
  <si>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</si>
  <si>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</si>
  <si>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</si>
  <si>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</si>
  <si>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</si>
  <si>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</si>
  <si>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</si>
  <si>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</si>
  <si>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</si>
  <si>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</si>
  <si>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</si>
  <si>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</si>
  <si>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</si>
  <si>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</si>
  <si>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</si>
  <si>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</si>
  <si>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</si>
  <si>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</si>
  <si>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</si>
  <si>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</si>
  <si>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</si>
  <si>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</si>
  <si>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</si>
  <si>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</si>
  <si>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</si>
  <si>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</si>
  <si>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</si>
  <si>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</si>
  <si>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</si>
  <si>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</si>
  <si>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</si>
  <si>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</si>
  <si>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</si>
  <si>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</si>
  <si>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</si>
  <si>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</si>
  <si>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</si>
  <si>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</si>
  <si>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</si>
  <si>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</si>
  <si>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</si>
  <si>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</si>
  <si>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</si>
  <si>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</si>
  <si>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</si>
  <si>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</si>
  <si>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</si>
  <si>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</si>
  <si>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</si>
  <si>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</si>
  <si>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</si>
  <si>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</si>
  <si>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</si>
  <si>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</si>
  <si>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</si>
  <si>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</si>
  <si>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</si>
  <si>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</si>
  <si>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</si>
  <si>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</si>
  <si>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</si>
  <si>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</si>
  <si>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</si>
  <si>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</si>
  <si>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</si>
  <si>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</si>
  <si>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</si>
  <si>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</si>
  <si>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</si>
  <si>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</si>
  <si>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</si>
  <si>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</si>
  <si>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</si>
  <si>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</si>
  <si>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</si>
  <si>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</si>
  <si>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</si>
  <si>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</si>
  <si>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</si>
  <si>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</si>
  <si>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</si>
  <si>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</si>
  <si>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</si>
  <si>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</si>
  <si>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</si>
  <si>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</si>
  <si>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</si>
  <si>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</si>
  <si>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</si>
  <si>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</si>
  <si>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</si>
  <si>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</si>
  <si>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</si>
  <si>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</si>
  <si>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</si>
  <si>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</si>
  <si>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</si>
  <si>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</si>
  <si>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</si>
  <si>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</si>
  <si>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</si>
  <si>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</si>
  <si>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</si>
  <si>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</si>
  <si>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</si>
  <si>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</si>
  <si>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</si>
  <si>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</si>
  <si>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</si>
  <si>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</si>
  <si>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</si>
  <si>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</si>
  <si>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</si>
  <si>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</si>
  <si>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</si>
  <si>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</si>
  <si>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</si>
  <si>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</si>
  <si>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</si>
  <si>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</si>
  <si>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</si>
  <si>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</si>
  <si>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</si>
  <si>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</si>
  <si>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</si>
  <si>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</si>
  <si>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</si>
  <si>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</si>
  <si>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</si>
  <si>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</si>
  <si>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</si>
  <si>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</si>
  <si>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</si>
  <si>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</si>
  <si>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</si>
  <si>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</si>
  <si>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</si>
  <si>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</si>
  <si>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</si>
  <si>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</si>
  <si>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</si>
  <si>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</si>
  <si>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</si>
  <si>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</si>
  <si>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</si>
  <si>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</si>
  <si>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</si>
  <si>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</si>
  <si>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</si>
  <si>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</si>
  <si>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</si>
  <si>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</si>
  <si>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</si>
  <si>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</si>
  <si>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</si>
  <si>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</si>
  <si>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</si>
  <si>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</si>
  <si>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</si>
  <si>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</si>
  <si>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</si>
  <si>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</si>
  <si>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</si>
  <si>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</si>
  <si>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</si>
  <si>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</si>
  <si>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</si>
  <si>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</si>
  <si>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</si>
  <si>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</si>
  <si>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</si>
  <si>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</si>
  <si>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</si>
  <si>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</si>
  <si>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</si>
  <si>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</si>
  <si>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</si>
  <si>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</si>
  <si>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</si>
  <si>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</si>
  <si>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</si>
  <si>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</si>
  <si>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</si>
  <si>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</si>
  <si>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</si>
  <si>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</si>
  <si>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</si>
  <si>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</si>
  <si>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</si>
  <si>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</si>
  <si>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</si>
  <si>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</si>
  <si>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</si>
  <si>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</si>
  <si>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</si>
  <si>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</si>
  <si>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</si>
  <si>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</si>
  <si>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</si>
  <si>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</si>
  <si>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</si>
  <si>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</si>
  <si>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</si>
  <si>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</si>
  <si>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</si>
  <si>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</si>
  <si>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</si>
  <si>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</si>
  <si>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</si>
  <si>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</si>
  <si>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</si>
  <si>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</si>
  <si>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</si>
  <si>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</si>
  <si>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</si>
  <si>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</si>
  <si>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</si>
  <si>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</si>
  <si>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</si>
  <si>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</si>
  <si>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</si>
  <si>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</si>
  <si>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</si>
  <si>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</si>
  <si>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</si>
  <si>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</si>
  <si>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</si>
  <si>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</si>
  <si>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</si>
  <si>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</si>
  <si>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</si>
  <si>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</si>
  <si>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</si>
  <si>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</si>
  <si>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</si>
  <si>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</si>
  <si>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</si>
  <si>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</si>
  <si>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</si>
  <si>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</si>
  <si>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</si>
  <si>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</si>
  <si>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</si>
  <si>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</si>
  <si>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</si>
  <si>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</si>
  <si>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</si>
  <si>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</si>
  <si>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</si>
  <si>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</si>
  <si>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</si>
  <si>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</si>
  <si>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</si>
  <si>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</si>
  <si>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</si>
  <si>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</si>
  <si>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</si>
  <si>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</si>
  <si>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</si>
  <si>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</si>
  <si>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</si>
  <si>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</si>
  <si>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</si>
  <si>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</si>
  <si>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</si>
  <si>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</si>
  <si>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</si>
  <si>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</si>
  <si>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</si>
  <si>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</si>
  <si>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</si>
  <si>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</si>
  <si>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</si>
  <si>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</si>
  <si>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</si>
  <si>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</si>
  <si>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</si>
  <si>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</si>
  <si>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</si>
  <si>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</si>
  <si>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</si>
  <si>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</si>
  <si>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</si>
  <si>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</si>
  <si>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</si>
  <si>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</si>
  <si>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</si>
  <si>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</si>
  <si>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</si>
  <si>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</si>
  <si>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</si>
  <si>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</si>
  <si>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</si>
  <si>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</si>
  <si>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</si>
  <si>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</si>
  <si>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</si>
  <si>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</si>
  <si>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</si>
  <si>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</si>
  <si>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</si>
  <si>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</si>
  <si>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</si>
  <si>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</si>
  <si>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</si>
  <si>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</si>
  <si>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</si>
  <si>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</si>
  <si>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</si>
  <si>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</si>
  <si>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</si>
  <si>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</si>
  <si>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</si>
  <si>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</si>
  <si>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</si>
  <si>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</si>
  <si>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</si>
  <si>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</si>
  <si>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</si>
  <si>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</si>
  <si>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</si>
  <si>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</si>
  <si>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</si>
  <si>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</si>
  <si>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</si>
  <si>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</si>
  <si>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</si>
  <si>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</si>
  <si>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</si>
  <si>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</si>
  <si>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</si>
  <si>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</si>
  <si>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</si>
  <si>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</si>
  <si>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</si>
  <si>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</si>
  <si>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</si>
  <si>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</si>
  <si>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</si>
  <si>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</si>
  <si>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</si>
  <si>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</si>
  <si>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</si>
  <si>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</si>
  <si>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</si>
  <si>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</si>
  <si>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</si>
  <si>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</si>
  <si>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</si>
  <si>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</si>
  <si>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</si>
  <si>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</si>
  <si>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</si>
  <si>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</si>
  <si>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</si>
  <si>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</si>
  <si>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</si>
  <si>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</si>
  <si>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</si>
  <si>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</si>
  <si>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</si>
  <si>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</si>
  <si>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</si>
  <si>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</si>
  <si>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</si>
  <si>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</si>
  <si>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</si>
  <si>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</si>
  <si>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</si>
  <si>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</si>
  <si>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</si>
  <si>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</si>
  <si>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</si>
  <si>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</si>
  <si>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</si>
  <si>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</si>
  <si>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</si>
  <si>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</si>
  <si>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</si>
  <si>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</si>
  <si>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</si>
  <si>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</si>
  <si>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</si>
  <si>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</si>
  <si>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</si>
  <si>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</si>
  <si>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</si>
  <si>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</si>
  <si>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</si>
  <si>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</si>
  <si>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</si>
  <si>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</si>
  <si>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</si>
  <si>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</si>
  <si>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</si>
  <si>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</si>
  <si>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</si>
  <si>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</si>
  <si>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</si>
  <si>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</si>
  <si>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</si>
  <si>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</si>
  <si>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</si>
  <si>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</si>
  <si>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</si>
  <si>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</si>
  <si>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</si>
  <si>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</si>
  <si>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</si>
  <si>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</si>
  <si>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</si>
  <si>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</si>
  <si>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</si>
  <si>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</si>
  <si>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</si>
  <si>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</si>
  <si>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</si>
  <si>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</si>
  <si>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</si>
  <si>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</si>
  <si>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</si>
  <si>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</si>
  <si>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</si>
  <si>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</si>
  <si>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</si>
  <si>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</si>
  <si>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</si>
  <si>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</si>
  <si>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</si>
  <si>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</si>
  <si>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</si>
  <si>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</si>
  <si>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</si>
  <si>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</si>
  <si>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</si>
  <si>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</si>
  <si>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</si>
  <si>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</si>
  <si>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</si>
  <si>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</si>
  <si>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</si>
  <si>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</si>
  <si>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</si>
  <si>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</si>
  <si>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</si>
  <si>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</si>
  <si>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</si>
  <si>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</si>
  <si>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</si>
  <si>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</si>
  <si>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</si>
  <si>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</si>
  <si>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</si>
  <si>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</si>
  <si>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</si>
  <si>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</si>
  <si>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</si>
  <si>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</si>
  <si>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</si>
  <si>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</si>
  <si>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</si>
  <si>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</si>
  <si>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</si>
  <si>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</si>
  <si>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</si>
  <si>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</si>
  <si>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</si>
  <si>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</si>
  <si>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</si>
  <si>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</si>
  <si>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</si>
  <si>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</si>
  <si>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</si>
  <si>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</si>
  <si>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</si>
  <si>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</si>
  <si>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</si>
  <si>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</si>
  <si>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</si>
  <si>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</si>
  <si>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</si>
  <si>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</si>
  <si>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</si>
  <si>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</si>
  <si>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</si>
  <si>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</si>
  <si>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</si>
  <si>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</si>
  <si>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</si>
  <si>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</si>
  <si>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</si>
  <si>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</si>
  <si>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</si>
  <si>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</si>
  <si>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</si>
  <si>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</si>
  <si>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</si>
  <si>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</si>
  <si>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</si>
  <si>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</si>
  <si>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</si>
  <si>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</si>
  <si>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</si>
  <si>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</si>
  <si>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</si>
  <si>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</si>
  <si>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</si>
  <si>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</si>
  <si>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</si>
  <si>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</si>
  <si>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</si>
  <si>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</si>
  <si>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</si>
  <si>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</si>
  <si>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</si>
  <si>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</si>
  <si>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</si>
  <si>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</si>
  <si>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</si>
  <si>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</si>
  <si>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</si>
  <si>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</si>
  <si>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</si>
  <si>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</si>
  <si>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</si>
  <si>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</si>
  <si>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</si>
  <si>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</si>
  <si>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</si>
  <si>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</si>
  <si>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</si>
  <si>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</si>
  <si>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</si>
  <si>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</si>
  <si>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</si>
  <si>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</si>
  <si>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</si>
  <si>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</si>
  <si>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</si>
  <si>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</si>
  <si>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</si>
  <si>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</si>
  <si>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</si>
  <si>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</si>
  <si>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</si>
  <si>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</si>
  <si>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</si>
  <si>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</si>
  <si>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</si>
  <si>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</si>
  <si>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</si>
  <si>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</si>
  <si>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</si>
  <si>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</si>
  <si>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</si>
  <si>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</si>
  <si>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</si>
  <si>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</si>
  <si>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</si>
  <si>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</si>
  <si>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</si>
  <si>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</si>
  <si>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</si>
  <si>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</si>
  <si>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</si>
  <si>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</si>
  <si>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</si>
  <si>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</si>
  <si>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</si>
  <si>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</si>
  <si>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</si>
  <si>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</si>
  <si>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</si>
  <si>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</si>
  <si>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</si>
  <si>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</si>
  <si>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</si>
  <si>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</si>
  <si>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</si>
  <si>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</si>
  <si>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</si>
  <si>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</si>
  <si>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</si>
  <si>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</si>
  <si>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</si>
  <si>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</si>
  <si>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</si>
  <si>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</si>
  <si>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</si>
  <si>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</si>
  <si>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</si>
  <si>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</si>
  <si>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</si>
  <si>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</si>
  <si>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</si>
  <si>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</si>
  <si>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</si>
  <si>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</si>
  <si>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</si>
  <si>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</si>
  <si>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</si>
  <si>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</si>
  <si>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</si>
  <si>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</si>
  <si>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</si>
  <si>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</si>
  <si>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</si>
  <si>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</si>
  <si>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</si>
  <si>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</si>
  <si>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</si>
  <si>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</si>
  <si>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</si>
  <si>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</si>
  <si>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</si>
  <si>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</si>
  <si>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</si>
  <si>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</si>
  <si>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</si>
  <si>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</si>
  <si>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</si>
  <si>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</si>
  <si>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</si>
  <si>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</si>
  <si>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</si>
  <si>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</si>
  <si>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</si>
  <si>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</si>
  <si>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</si>
  <si>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</si>
  <si>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</si>
  <si>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</si>
  <si>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</si>
  <si>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</si>
  <si>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</si>
  <si>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</si>
  <si>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</si>
  <si>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</si>
  <si>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</si>
  <si>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</si>
  <si>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</si>
  <si>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</si>
  <si>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</si>
  <si>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</si>
  <si>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</si>
  <si>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</si>
  <si>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</si>
  <si>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</si>
  <si>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</si>
  <si>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</si>
  <si>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</si>
  <si>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</si>
  <si>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</si>
  <si>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</si>
  <si>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</si>
  <si>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</si>
  <si>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</si>
  <si>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</si>
  <si>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</si>
  <si>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</si>
  <si>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</si>
  <si>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</si>
  <si>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</si>
  <si>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</si>
  <si>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</si>
  <si>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</si>
  <si>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</si>
  <si>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</si>
  <si>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</si>
  <si>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</si>
  <si>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</si>
  <si>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</si>
  <si>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</si>
  <si>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</si>
  <si>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</si>
  <si>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</si>
  <si>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</si>
  <si>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</si>
  <si>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</si>
  <si>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</si>
  <si>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</si>
  <si>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</si>
  <si>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</si>
  <si>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</si>
  <si>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</si>
  <si>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</si>
  <si>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</si>
  <si>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</si>
  <si>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</si>
  <si>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</si>
  <si>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</si>
  <si>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</si>
  <si>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</si>
  <si>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</si>
  <si>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</si>
  <si>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</si>
  <si>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</si>
  <si>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</si>
  <si>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</si>
  <si>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</si>
  <si>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</si>
  <si>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</si>
  <si>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</si>
  <si>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</si>
  <si>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</si>
  <si>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</si>
  <si>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</si>
  <si>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</si>
  <si>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</si>
  <si>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</si>
  <si>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</si>
  <si>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</si>
  <si>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</si>
  <si>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</si>
  <si>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</si>
  <si>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</si>
  <si>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</si>
  <si>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</si>
  <si>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</si>
  <si>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</si>
  <si>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</si>
  <si>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</si>
  <si>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</si>
  <si>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</si>
  <si>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</si>
  <si>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</si>
  <si>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</si>
  <si>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</si>
  <si>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</si>
  <si>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</si>
  <si>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</si>
  <si>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</si>
  <si>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</si>
  <si>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</si>
  <si>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</si>
  <si>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</si>
  <si>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</si>
  <si>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</si>
  <si>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</si>
  <si>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</si>
  <si>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</si>
  <si>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</si>
  <si>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</si>
  <si>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</si>
  <si>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</si>
  <si>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</si>
  <si>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</si>
  <si>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</si>
  <si>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</si>
  <si>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</si>
  <si>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</si>
  <si>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</si>
  <si>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</si>
  <si>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</si>
  <si>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</si>
  <si>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</si>
  <si>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</si>
  <si>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</si>
  <si>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</si>
  <si>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</si>
  <si>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</si>
  <si>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</si>
  <si>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</si>
  <si>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</si>
  <si>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</si>
  <si>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</si>
  <si>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</si>
  <si>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</si>
  <si>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</si>
  <si>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</si>
  <si>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</si>
  <si>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</si>
  <si>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</si>
  <si>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</si>
  <si>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</si>
  <si>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</si>
  <si>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</si>
  <si>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</si>
  <si>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</si>
  <si>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</si>
  <si>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</si>
  <si>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</si>
  <si>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</si>
  <si>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</si>
  <si>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</si>
  <si>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</si>
  <si>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</si>
  <si>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</si>
  <si>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</si>
  <si>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</si>
  <si>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</si>
  <si>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</si>
  <si>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</si>
  <si>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</si>
  <si>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</si>
  <si>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</si>
  <si>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</si>
  <si>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</si>
  <si>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</si>
  <si>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</si>
  <si>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</si>
  <si>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</si>
  <si>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</si>
  <si>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</si>
  <si>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</si>
  <si>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</si>
  <si>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</si>
  <si>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</si>
  <si>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</si>
  <si>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</si>
  <si>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</si>
  <si>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</si>
  <si>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</si>
  <si>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</si>
  <si>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</si>
  <si>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</si>
  <si>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</si>
  <si>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</si>
  <si>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</si>
  <si>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</si>
  <si>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</si>
  <si>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</si>
  <si>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</si>
  <si>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</si>
  <si>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</si>
  <si>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</si>
  <si>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</si>
  <si>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</si>
  <si>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</si>
  <si>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</si>
  <si>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</si>
  <si>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</si>
  <si>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</si>
  <si>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</si>
  <si>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</si>
  <si>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</si>
  <si>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</si>
  <si>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</si>
  <si>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</si>
  <si>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</si>
  <si>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</si>
  <si>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</si>
  <si>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</si>
  <si>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</si>
  <si>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</si>
  <si>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</si>
  <si>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</si>
  <si>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</si>
  <si>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</si>
  <si>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</si>
  <si>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</si>
  <si>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</si>
  <si>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</si>
  <si>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</si>
  <si>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</si>
  <si>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</si>
  <si>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</si>
  <si>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</si>
  <si>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</si>
  <si>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</si>
  <si>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</si>
  <si>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</si>
  <si>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</si>
  <si>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</si>
  <si>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</si>
  <si>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</si>
  <si>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</si>
  <si>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</si>
  <si>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</si>
  <si>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</si>
  <si>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</si>
  <si>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</si>
  <si>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</si>
  <si>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</si>
  <si>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</si>
  <si>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</si>
  <si>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</si>
  <si>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</si>
  <si>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</si>
  <si>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</si>
  <si>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</si>
  <si>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</si>
  <si>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</si>
  <si>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</si>
  <si>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</si>
  <si>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</si>
  <si>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</si>
  <si>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</si>
  <si>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</si>
  <si>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</si>
  <si>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</si>
  <si>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</si>
  <si>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</si>
  <si>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</si>
  <si>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</si>
  <si>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</si>
  <si>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</si>
  <si>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</si>
  <si>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</si>
  <si>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</si>
  <si>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</si>
  <si>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</si>
  <si>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</si>
  <si>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</si>
  <si>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</si>
  <si>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</si>
  <si>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</si>
  <si>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</si>
  <si>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</si>
  <si>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</si>
  <si>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</si>
  <si>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</si>
  <si>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</si>
  <si>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</si>
  <si>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</si>
  <si>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</si>
  <si>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</si>
  <si>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</si>
  <si>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</si>
  <si>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</si>
  <si>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</si>
  <si>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</si>
  <si>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</si>
  <si>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</si>
  <si>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</si>
  <si>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</si>
  <si>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</si>
  <si>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</si>
  <si>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</si>
  <si>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</si>
  <si>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</si>
  <si>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</si>
  <si>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</si>
  <si>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</si>
  <si>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</si>
  <si>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</si>
  <si>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</si>
  <si>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</si>
  <si>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</si>
  <si>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</si>
  <si>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</si>
  <si>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</si>
  <si>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</si>
  <si>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</si>
  <si>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</si>
  <si>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</si>
  <si>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</si>
  <si>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</si>
  <si>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</si>
  <si>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</si>
  <si>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</si>
  <si>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</si>
  <si>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</si>
  <si>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</si>
  <si>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</si>
  <si>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</si>
  <si>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</si>
  <si>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</si>
  <si>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</si>
  <si>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</si>
  <si>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</si>
  <si>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</si>
  <si>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</si>
  <si>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</si>
  <si>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</si>
  <si>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</si>
  <si>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</si>
  <si>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</si>
  <si>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</si>
  <si>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</si>
  <si>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</si>
  <si>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</si>
  <si>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</si>
  <si>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</si>
  <si>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</si>
  <si>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</si>
  <si>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</si>
  <si>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</si>
  <si>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</si>
  <si>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</si>
  <si>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</si>
  <si>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</si>
  <si>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</si>
  <si>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</si>
  <si>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</si>
  <si>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</si>
  <si>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</si>
  <si>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</si>
  <si>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</si>
  <si>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</si>
  <si>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</si>
  <si>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</si>
  <si>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</si>
  <si>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</si>
  <si>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</si>
  <si>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</si>
  <si>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</si>
  <si>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</si>
  <si>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</si>
  <si>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</si>
  <si>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</si>
  <si>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</si>
  <si>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</si>
  <si>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</si>
  <si>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</si>
  <si>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</si>
  <si>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</si>
  <si>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</si>
  <si>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</si>
  <si>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</si>
  <si>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</si>
  <si>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</si>
  <si>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</si>
  <si>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</si>
  <si>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</si>
  <si>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</si>
  <si>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</si>
  <si>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</si>
  <si>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</si>
  <si>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</si>
  <si>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</si>
  <si>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</si>
  <si>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</si>
  <si>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</si>
  <si>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</si>
  <si>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</si>
  <si>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</si>
  <si>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</si>
  <si>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</si>
  <si>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</si>
  <si>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</si>
  <si>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</si>
  <si>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</si>
  <si>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</si>
  <si>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</si>
  <si>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</si>
  <si>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</si>
  <si>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</si>
  <si>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</si>
  <si>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</si>
  <si>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</si>
  <si>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</si>
  <si>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</si>
  <si>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</si>
  <si>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</si>
  <si>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</si>
  <si>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</si>
  <si>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</si>
  <si>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</si>
  <si>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</si>
  <si>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</si>
  <si>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</si>
  <si>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</si>
  <si>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</si>
  <si>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</si>
  <si>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</si>
  <si>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</si>
  <si>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</si>
  <si>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</si>
  <si>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</si>
  <si>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</si>
  <si>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</si>
  <si>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</si>
  <si>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</si>
  <si>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</si>
  <si>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</si>
  <si>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</si>
  <si>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</si>
  <si>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</si>
  <si>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</si>
  <si>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</si>
  <si>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</si>
  <si>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</si>
  <si>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</si>
  <si>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</si>
  <si>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</si>
  <si>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</si>
  <si>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</si>
  <si>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</si>
  <si>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</si>
  <si>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</si>
  <si>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</si>
  <si>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</si>
  <si>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</si>
  <si>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</si>
  <si>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</si>
  <si>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</si>
  <si>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</si>
  <si>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</si>
  <si>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</si>
  <si>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</si>
  <si>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</si>
  <si>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</si>
  <si>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</si>
  <si>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</si>
  <si>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</si>
  <si>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</si>
  <si>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</si>
  <si>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</si>
  <si>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</si>
  <si>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</si>
  <si>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</si>
  <si>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</si>
  <si>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</si>
  <si>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</si>
  <si>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</si>
  <si>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</si>
  <si>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</si>
  <si>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</si>
  <si>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</si>
  <si>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</si>
  <si>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</si>
  <si>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</si>
  <si>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</si>
  <si>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</si>
  <si>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</si>
  <si>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</si>
  <si>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</si>
  <si>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</si>
  <si>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</si>
  <si>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</si>
  <si>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</si>
  <si>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</si>
  <si>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</si>
  <si>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</si>
  <si>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</si>
  <si>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</si>
  <si>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</si>
  <si>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</si>
  <si>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</si>
  <si>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</si>
  <si>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</si>
  <si>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</si>
  <si>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</si>
  <si>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</si>
  <si>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</si>
  <si>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</si>
  <si>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</si>
  <si>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</si>
  <si>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</si>
  <si>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</si>
  <si>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</si>
  <si>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</si>
  <si>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</si>
  <si>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</si>
  <si>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</si>
  <si>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</si>
  <si>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</si>
  <si>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</si>
  <si>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</si>
  <si>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</si>
  <si>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</si>
  <si>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</si>
  <si>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</si>
  <si>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</si>
  <si>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</si>
  <si>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</si>
  <si>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</si>
  <si>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</si>
  <si>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</si>
  <si>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</si>
  <si>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</si>
  <si>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</si>
  <si>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</si>
  <si>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</si>
  <si>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</si>
  <si>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</si>
  <si>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</si>
  <si>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</si>
  <si>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</si>
  <si>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</si>
  <si>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</si>
  <si>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</si>
  <si>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</si>
  <si>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</si>
  <si>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</si>
  <si>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</si>
  <si>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</si>
  <si>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</si>
  <si>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</si>
  <si>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</si>
  <si>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</si>
  <si>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</si>
  <si>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</si>
  <si>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</si>
  <si>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</si>
  <si>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</si>
  <si>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</si>
  <si>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</si>
  <si>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</si>
  <si>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</si>
  <si>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</si>
  <si>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</si>
  <si>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</si>
  <si>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</si>
  <si>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</si>
  <si>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</si>
  <si>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</si>
  <si>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</si>
  <si>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</si>
  <si>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</si>
  <si>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</si>
  <si>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</si>
  <si>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</si>
  <si>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</si>
  <si>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</si>
  <si>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</si>
  <si>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</si>
  <si>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</si>
  <si>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</si>
  <si>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</si>
  <si>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</si>
  <si>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</si>
  <si>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</si>
  <si>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</si>
  <si>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</si>
  <si>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</si>
  <si>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</si>
  <si>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</si>
  <si>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</si>
  <si>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</si>
  <si>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</si>
  <si>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</si>
  <si>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</si>
  <si>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</si>
  <si>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</si>
  <si>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</si>
  <si>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</si>
  <si>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</si>
  <si>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</si>
  <si>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</si>
  <si>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</si>
  <si>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</si>
  <si>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</si>
  <si>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</si>
  <si>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</si>
  <si>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</si>
  <si>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</si>
  <si>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</si>
  <si>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</si>
  <si>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</si>
  <si>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</si>
  <si>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</si>
  <si>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</si>
  <si>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</si>
  <si>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</si>
  <si>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</si>
  <si>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</si>
  <si>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</si>
  <si>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</si>
  <si>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</si>
  <si>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</si>
  <si>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</si>
  <si>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</si>
  <si>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</si>
  <si>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</si>
  <si>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</si>
  <si>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</si>
  <si>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</si>
  <si>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</si>
  <si>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</si>
  <si>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</si>
  <si>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</si>
  <si>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</si>
  <si>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</si>
  <si>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</si>
  <si>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</si>
  <si>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</si>
  <si>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</si>
  <si>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</si>
  <si>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</si>
  <si>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</si>
  <si>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</si>
  <si>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</si>
  <si>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</si>
  <si>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</si>
  <si>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</si>
  <si>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</si>
  <si>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</si>
  <si>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</si>
  <si>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</si>
  <si>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</si>
  <si>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</si>
  <si>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</si>
  <si>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</si>
  <si>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</si>
  <si>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</si>
  <si>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</si>
  <si>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</si>
  <si>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</si>
  <si>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</si>
  <si>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</si>
  <si>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</si>
  <si>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</si>
  <si>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</si>
  <si>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</si>
  <si>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</si>
  <si>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</si>
  <si>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</si>
  <si>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</si>
  <si>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</si>
  <si>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</si>
  <si>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</si>
  <si>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</si>
  <si>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</si>
  <si>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</si>
  <si>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</si>
  <si>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</si>
  <si>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</si>
  <si>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</si>
  <si>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</si>
  <si>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</si>
  <si>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</si>
  <si>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</si>
  <si>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</si>
  <si>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</si>
  <si>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</si>
  <si>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</si>
  <si>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</si>
  <si>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</si>
  <si>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</si>
  <si>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</si>
  <si>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</si>
  <si>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</si>
  <si>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</si>
  <si>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</si>
  <si>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</si>
  <si>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</si>
  <si>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</si>
  <si>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</si>
  <si>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</si>
  <si>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</si>
  <si>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</si>
  <si>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</si>
  <si>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</si>
  <si>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</si>
  <si>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</si>
  <si>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</si>
  <si>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</si>
  <si>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</si>
  <si>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</si>
  <si>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</si>
  <si>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</si>
  <si>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</si>
  <si>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</si>
  <si>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</si>
  <si>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</si>
  <si>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</si>
  <si>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</si>
  <si>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</si>
  <si>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</si>
  <si>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</si>
  <si>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</si>
  <si>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</si>
  <si>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</si>
  <si>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</si>
  <si>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</si>
  <si>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</si>
  <si>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</si>
  <si>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</si>
  <si>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</si>
  <si>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</si>
  <si>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</si>
  <si>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</si>
  <si>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</si>
  <si>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</si>
  <si>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</si>
  <si>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</si>
  <si>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</si>
  <si>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</si>
  <si>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</si>
  <si>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</si>
  <si>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</si>
  <si>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</si>
  <si>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</si>
  <si>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</si>
  <si>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</si>
  <si>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</si>
  <si>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</si>
  <si>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</si>
  <si>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</si>
  <si>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</si>
  <si>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</si>
  <si>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</si>
  <si>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</si>
  <si>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</si>
  <si>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</si>
  <si>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</si>
  <si>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</si>
  <si>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</si>
  <si>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</si>
  <si>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</si>
  <si>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</si>
  <si>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</si>
  <si>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</si>
  <si>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</si>
  <si>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</si>
  <si>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</si>
  <si>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</si>
  <si>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</si>
  <si>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</si>
  <si>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</si>
  <si>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</si>
  <si>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</si>
  <si>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</si>
  <si>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</si>
  <si>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</si>
  <si>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</si>
  <si>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</si>
  <si>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</si>
  <si>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</si>
  <si>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</si>
  <si>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</si>
  <si>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</si>
  <si>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</si>
  <si>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</si>
  <si>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</si>
  <si>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</si>
  <si>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</si>
  <si>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</si>
  <si>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</si>
  <si>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</si>
  <si>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</si>
  <si>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</si>
  <si>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</si>
  <si>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</si>
  <si>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</si>
  <si>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</si>
  <si>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</si>
  <si>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</si>
  <si>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</si>
  <si>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</si>
  <si>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</si>
  <si>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</si>
  <si>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</si>
  <si>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</si>
  <si>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</si>
  <si>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</si>
  <si>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</si>
  <si>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</si>
  <si>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</si>
  <si>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</si>
  <si>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</si>
  <si>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</si>
  <si>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</si>
  <si>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</si>
  <si>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</si>
  <si>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</si>
  <si>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</si>
  <si>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</si>
  <si>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</si>
  <si>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</si>
  <si>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</si>
  <si>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</si>
  <si>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</si>
  <si>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</si>
  <si>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</si>
  <si>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</si>
  <si>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</si>
  <si>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</si>
  <si>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</si>
  <si>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</si>
  <si>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</si>
  <si>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</si>
  <si>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</si>
  <si>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</si>
  <si>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</si>
  <si>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</si>
  <si>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</si>
  <si>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</si>
  <si>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</si>
  <si>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</si>
  <si>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</si>
  <si>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</si>
  <si>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</si>
  <si>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</si>
  <si>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</si>
  <si>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</si>
  <si>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</si>
  <si>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</si>
  <si>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</si>
  <si>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</si>
  <si>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</si>
  <si>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</si>
  <si>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</si>
  <si>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</si>
  <si>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</si>
  <si>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</si>
  <si>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</si>
  <si>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</si>
  <si>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</si>
  <si>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</si>
  <si>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</si>
  <si>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</si>
  <si>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</si>
  <si>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</si>
  <si>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</si>
  <si>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</si>
  <si>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</si>
  <si>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</si>
  <si>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</si>
  <si>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</si>
  <si>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</si>
  <si>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</si>
  <si>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</si>
  <si>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</si>
  <si>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</si>
  <si>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</si>
  <si>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</si>
  <si>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</si>
  <si>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</si>
  <si>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</si>
  <si>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</si>
  <si>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</si>
  <si>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</si>
  <si>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</si>
  <si>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</si>
  <si>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</si>
  <si>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</si>
  <si>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</si>
  <si>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</si>
  <si>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</si>
  <si>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</si>
  <si>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</si>
  <si>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</si>
  <si>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</si>
  <si>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</si>
  <si>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</si>
  <si>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</si>
  <si>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</si>
  <si>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</si>
  <si>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</si>
  <si>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</si>
  <si>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</si>
  <si>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</si>
  <si>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</si>
  <si>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</si>
  <si>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</si>
  <si>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</si>
  <si>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</si>
  <si>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</si>
  <si>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</si>
  <si>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</si>
  <si>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</si>
  <si>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</si>
  <si>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</si>
  <si>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</si>
  <si>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</si>
  <si>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</si>
  <si>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</si>
  <si>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</si>
  <si>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</si>
  <si>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</si>
  <si>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</si>
  <si>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</si>
  <si>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</si>
  <si>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</si>
  <si>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</si>
  <si>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</si>
  <si>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</si>
  <si>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</si>
  <si>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</si>
  <si>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</si>
  <si>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</si>
  <si>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</si>
  <si>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</si>
  <si>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</si>
  <si>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</si>
  <si>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</si>
  <si>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</si>
  <si>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</si>
  <si>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</si>
  <si>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</si>
  <si>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</si>
  <si>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</si>
  <si>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</si>
  <si>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</si>
  <si>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</si>
  <si>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</si>
  <si>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</si>
  <si>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</si>
  <si>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</si>
  <si>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</si>
  <si>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</si>
  <si>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</si>
  <si>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</si>
  <si>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</si>
  <si>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</si>
  <si>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</si>
  <si>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</si>
  <si>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</si>
  <si>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</si>
  <si>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</si>
  <si>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</si>
  <si>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</si>
  <si>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</si>
  <si>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</si>
  <si>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</si>
  <si>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</si>
  <si>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</si>
  <si>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</si>
  <si>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</si>
  <si>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</si>
  <si>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</si>
  <si>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</si>
  <si>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</si>
  <si>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</si>
  <si>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</si>
  <si>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</si>
  <si>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</si>
  <si>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</si>
  <si>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</si>
  <si>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</si>
  <si>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</si>
  <si>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</si>
  <si>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</si>
  <si>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</si>
  <si>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</si>
  <si>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</si>
  <si>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</si>
  <si>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</si>
  <si>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</si>
  <si>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</si>
  <si>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</si>
  <si>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</si>
  <si>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</si>
  <si>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</si>
  <si>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</si>
  <si>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</si>
  <si>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</si>
  <si>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</si>
  <si>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</si>
  <si>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</si>
  <si>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</si>
  <si>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</si>
  <si>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</si>
  <si>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</si>
  <si>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</si>
  <si>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</si>
  <si>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</si>
  <si>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</si>
  <si>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</si>
  <si>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</si>
  <si>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</si>
  <si>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</si>
  <si>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</si>
  <si>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</si>
  <si>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</si>
  <si>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</si>
  <si>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</si>
  <si>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</si>
  <si>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</si>
  <si>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</si>
  <si>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</si>
  <si>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</si>
  <si>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</si>
  <si>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</si>
  <si>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</si>
  <si>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</si>
  <si>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</si>
  <si>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</si>
  <si>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</si>
  <si>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</si>
  <si>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</si>
  <si>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</si>
  <si>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</si>
  <si>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</si>
  <si>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</si>
  <si>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</si>
  <si>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</si>
  <si>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</si>
  <si>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</si>
  <si>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</si>
  <si>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</si>
  <si>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</si>
  <si>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</si>
  <si>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</si>
  <si>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</si>
  <si>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</si>
  <si>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</si>
  <si>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</si>
  <si>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</si>
  <si>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</si>
  <si>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</si>
  <si>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</si>
  <si>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</si>
  <si>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</si>
  <si>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</si>
  <si>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</si>
  <si>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</si>
  <si>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</si>
  <si>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</si>
  <si>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</si>
  <si>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</si>
  <si>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</si>
  <si>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</si>
  <si>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</si>
  <si>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</si>
  <si>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</si>
  <si>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</si>
  <si>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</si>
  <si>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</si>
  <si>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</si>
  <si>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</si>
  <si>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</si>
  <si>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</si>
  <si>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</si>
  <si>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</si>
  <si>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</si>
  <si>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</si>
  <si>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</si>
  <si>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</si>
  <si>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</si>
  <si>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</si>
  <si>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</si>
  <si>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</si>
  <si>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</si>
  <si>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</si>
  <si>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</si>
  <si>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</si>
  <si>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</si>
  <si>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</si>
  <si>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</si>
  <si>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</si>
  <si>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</si>
  <si>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</si>
  <si>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</si>
  <si>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</si>
  <si>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</si>
  <si>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</si>
  <si>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</si>
  <si>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</si>
  <si>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</si>
  <si>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</si>
  <si>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</si>
  <si>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</si>
  <si>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</si>
  <si>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</si>
  <si>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</si>
  <si>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</si>
  <si>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</si>
  <si>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</si>
  <si>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</si>
  <si>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</si>
  <si>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</si>
  <si>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</si>
  <si>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</si>
  <si>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</si>
  <si>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</si>
  <si>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</si>
  <si>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</si>
  <si>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</si>
  <si>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</si>
  <si>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</si>
  <si>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</si>
  <si>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</si>
  <si>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</si>
  <si>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</si>
  <si>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</si>
  <si>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</si>
  <si>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</si>
  <si>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</si>
  <si>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</si>
  <si>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</si>
  <si>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</si>
  <si>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</si>
  <si>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</si>
  <si>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</si>
  <si>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</si>
  <si>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</si>
  <si>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</si>
  <si>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</si>
  <si>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</si>
  <si>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</si>
  <si>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</si>
  <si>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</si>
  <si>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</si>
  <si>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</si>
  <si>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</si>
  <si>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</si>
  <si>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</si>
  <si>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</si>
  <si>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</si>
  <si>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</si>
  <si>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</si>
  <si>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</si>
  <si>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</si>
  <si>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</si>
  <si>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</si>
  <si>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</si>
  <si>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</si>
  <si>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</si>
  <si>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</si>
  <si>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</si>
  <si>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</si>
  <si>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</si>
  <si>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</si>
  <si>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</si>
  <si>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</si>
  <si>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</si>
  <si>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</si>
  <si>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</si>
  <si>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</si>
  <si>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</si>
  <si>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</si>
  <si>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</si>
  <si>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</si>
  <si>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</si>
  <si>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</si>
  <si>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</si>
  <si>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</si>
  <si>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</si>
  <si>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</si>
  <si>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</si>
  <si>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</si>
  <si>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</si>
  <si>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</si>
  <si>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</si>
  <si>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</si>
  <si>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</si>
  <si>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</si>
  <si>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</si>
  <si>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</si>
  <si>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</si>
  <si>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</si>
  <si>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</si>
  <si>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</si>
  <si>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</si>
  <si>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</si>
  <si>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</si>
  <si>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</si>
  <si>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</si>
  <si>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</si>
  <si>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</si>
  <si>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</si>
  <si>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</si>
  <si>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</si>
  <si>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</si>
  <si>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</si>
  <si>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</si>
  <si>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</si>
  <si>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</si>
  <si>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</si>
  <si>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</si>
  <si>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</si>
  <si>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</si>
  <si>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</si>
  <si>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</si>
  <si>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</si>
  <si>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</si>
  <si>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</si>
  <si>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</si>
  <si>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</si>
  <si>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</si>
  <si>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</si>
  <si>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</si>
  <si>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</si>
  <si>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</si>
  <si>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</si>
  <si>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</si>
  <si>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</si>
  <si>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</si>
  <si>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</si>
  <si>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</si>
  <si>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</si>
  <si>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</si>
  <si>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</si>
  <si>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</si>
  <si>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</si>
  <si>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</si>
  <si>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</si>
  <si>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</si>
  <si>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</si>
  <si>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</si>
  <si>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</si>
  <si>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</si>
  <si>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</si>
  <si>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</si>
  <si>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</si>
  <si>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</si>
  <si>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</si>
  <si>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</si>
  <si>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</si>
  <si>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</si>
  <si>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</si>
  <si>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</si>
  <si>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</si>
  <si>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</si>
  <si>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</si>
  <si>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</si>
  <si>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</si>
  <si>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</si>
  <si>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</si>
  <si>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</si>
  <si>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</si>
  <si>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</si>
  <si>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</si>
  <si>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</si>
  <si>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</si>
  <si>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</si>
  <si>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</si>
  <si>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</si>
  <si>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</si>
  <si>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</si>
  <si>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</si>
  <si>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</si>
  <si>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</si>
  <si>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</si>
  <si>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</si>
  <si>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</si>
  <si>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</si>
  <si>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</si>
  <si>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</si>
  <si>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</si>
  <si>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</si>
  <si>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</si>
  <si>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</si>
  <si>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</si>
  <si>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</si>
  <si>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</si>
  <si>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</si>
  <si>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</si>
  <si>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</si>
  <si>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</si>
  <si>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</si>
  <si>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</si>
  <si>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</si>
  <si>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</si>
  <si>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</si>
  <si>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</si>
  <si>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</si>
  <si>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</si>
  <si>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</si>
  <si>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</si>
  <si>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</si>
  <si>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</si>
  <si>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</si>
  <si>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</si>
  <si>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</si>
  <si>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</si>
  <si>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</si>
  <si>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</si>
  <si>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</si>
  <si>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</si>
  <si>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</si>
  <si>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</si>
  <si>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</si>
  <si>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</si>
  <si>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</si>
  <si>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</si>
  <si>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</si>
  <si>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</si>
  <si>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</si>
  <si>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</si>
  <si>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</si>
  <si>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</si>
  <si>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</si>
  <si>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</si>
  <si>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</si>
  <si>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</si>
  <si>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</si>
  <si>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</si>
  <si>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</si>
  <si>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</si>
  <si>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</si>
  <si>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</si>
  <si>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</si>
  <si>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</si>
  <si>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</si>
  <si>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</si>
  <si>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</si>
  <si>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</si>
  <si>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</si>
  <si>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</si>
  <si>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</si>
  <si>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</si>
  <si>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</si>
  <si>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</si>
  <si>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</si>
  <si>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</si>
  <si>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</si>
  <si>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</si>
  <si>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</si>
  <si>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</si>
  <si>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</si>
  <si>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</si>
  <si>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</si>
  <si>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</si>
  <si>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</si>
  <si>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</si>
  <si>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</si>
  <si>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</si>
  <si>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</si>
  <si>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</si>
  <si>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</si>
  <si>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</si>
  <si>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</si>
  <si>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</si>
  <si>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</si>
  <si>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</si>
  <si>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</si>
  <si>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</si>
  <si>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</si>
  <si>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</si>
  <si>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</si>
  <si>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</si>
  <si>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</si>
  <si>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</si>
  <si>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</si>
  <si>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</si>
  <si>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</si>
  <si>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</si>
  <si>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</si>
  <si>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</si>
  <si>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</si>
  <si>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</si>
  <si>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</si>
  <si>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</si>
  <si>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</si>
  <si>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</si>
  <si>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</si>
  <si>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</si>
  <si>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</si>
  <si>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</si>
  <si>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</si>
  <si>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</si>
  <si>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</si>
  <si>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</si>
  <si>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</si>
  <si>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</si>
  <si>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</si>
  <si>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</si>
  <si>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</si>
  <si>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</si>
  <si>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</si>
  <si>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</si>
  <si>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</si>
  <si>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</si>
  <si>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</si>
  <si>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</si>
  <si>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</si>
  <si>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</si>
  <si>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</si>
  <si>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</si>
  <si>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</si>
  <si>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</si>
  <si>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</si>
  <si>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</si>
  <si>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</si>
  <si>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</si>
  <si>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</si>
  <si>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</si>
  <si>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</si>
  <si>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</si>
  <si>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</si>
  <si>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</si>
  <si>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</si>
  <si>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</si>
  <si>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</si>
  <si>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</si>
  <si>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</si>
  <si>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</si>
  <si>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</si>
  <si>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</si>
  <si>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</si>
  <si>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</si>
  <si>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</si>
  <si>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</si>
  <si>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</si>
  <si>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</si>
  <si>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</si>
  <si>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</si>
  <si>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</si>
  <si>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</si>
  <si>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</si>
  <si>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</si>
  <si>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</si>
  <si>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</si>
  <si>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</si>
  <si>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</si>
  <si>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</si>
  <si>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</si>
  <si>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</si>
  <si>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</si>
  <si>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</si>
  <si>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</si>
  <si>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</si>
  <si>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</si>
  <si>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</si>
  <si>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</si>
  <si>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</si>
  <si>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</si>
  <si>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</si>
  <si>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</si>
  <si>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</si>
  <si>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</si>
  <si>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</si>
  <si>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</si>
  <si>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</si>
  <si>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</si>
  <si>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</si>
  <si>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</si>
  <si>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</si>
  <si>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</si>
  <si>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</si>
  <si>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</si>
  <si>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</si>
  <si>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</si>
  <si>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</si>
  <si>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</si>
  <si>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</si>
  <si>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</si>
  <si>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</si>
  <si>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</si>
  <si>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</si>
  <si>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</si>
  <si>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</si>
  <si>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</si>
  <si>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</si>
  <si>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</si>
  <si>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</si>
  <si>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</si>
  <si>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</si>
  <si>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</si>
  <si>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</si>
  <si>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</si>
  <si>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</si>
  <si>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</si>
  <si>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</si>
  <si>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</si>
  <si>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</si>
  <si>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</si>
  <si>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</si>
  <si>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</si>
  <si>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</si>
  <si>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</si>
  <si>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</si>
  <si>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</si>
  <si>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</si>
  <si>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</si>
  <si>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</si>
  <si>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</si>
  <si>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</si>
  <si>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</si>
  <si>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</si>
  <si>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</si>
  <si>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</si>
  <si>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</si>
  <si>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</si>
  <si>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</si>
  <si>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</si>
  <si>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</si>
  <si>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</si>
  <si>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</si>
  <si>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</si>
  <si>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</si>
  <si>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</si>
  <si>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</si>
  <si>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</si>
  <si>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</si>
  <si>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</si>
  <si>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</si>
  <si>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</si>
  <si>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</si>
  <si>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</si>
  <si>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</si>
  <si>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</si>
  <si>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</si>
  <si>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</si>
  <si>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</si>
  <si>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</si>
  <si>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</si>
  <si>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</si>
  <si>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</si>
  <si>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</si>
  <si>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</si>
  <si>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</si>
  <si>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</si>
  <si>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</si>
  <si>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</si>
  <si>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</si>
  <si>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</si>
  <si>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</si>
  <si>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</si>
  <si>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</si>
  <si>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</si>
  <si>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</si>
  <si>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</si>
  <si>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</si>
  <si>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</si>
  <si>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</si>
  <si>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</si>
  <si>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</si>
  <si>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</si>
  <si>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</si>
  <si>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</si>
  <si>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</si>
  <si>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</si>
  <si>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</si>
  <si>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</si>
  <si>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</si>
  <si>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</si>
  <si>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</si>
  <si>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</si>
  <si>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</si>
  <si>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</si>
  <si>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</si>
  <si>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</si>
  <si>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</si>
  <si>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</si>
  <si>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</si>
  <si>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</si>
  <si>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</si>
  <si>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</si>
  <si>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</si>
  <si>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</si>
  <si>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</si>
  <si>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</si>
  <si>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</si>
  <si>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</si>
  <si>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</si>
  <si>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</si>
  <si>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</si>
  <si>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</si>
  <si>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</si>
  <si>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</si>
  <si>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</si>
  <si>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</si>
  <si>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</si>
  <si>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</si>
  <si>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</si>
  <si>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</si>
  <si>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</si>
  <si>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</si>
  <si>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</si>
  <si>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</si>
  <si>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</si>
  <si>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</si>
  <si>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</si>
  <si>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</si>
  <si>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</si>
  <si>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</si>
  <si>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</si>
  <si>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</si>
  <si>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</si>
  <si>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</si>
  <si>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</si>
  <si>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</si>
  <si>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</si>
  <si>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</si>
  <si>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</si>
  <si>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</si>
  <si>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</si>
  <si>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</si>
  <si>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</si>
  <si>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</si>
  <si>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</si>
  <si>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</si>
  <si>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</si>
  <si>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</si>
  <si>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</si>
  <si>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</si>
  <si>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</si>
  <si>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</si>
  <si>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</si>
  <si>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</si>
  <si>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</si>
  <si>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</si>
  <si>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</si>
  <si>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</si>
  <si>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</si>
  <si>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</si>
  <si>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</si>
  <si>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</si>
  <si>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</si>
  <si>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</si>
  <si>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</si>
  <si>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</si>
  <si>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</si>
  <si>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</si>
  <si>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</si>
  <si>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</si>
  <si>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</si>
  <si>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</si>
  <si>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</si>
  <si>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</si>
  <si>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</si>
  <si>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</si>
  <si>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</si>
  <si>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</si>
  <si>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</si>
  <si>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</si>
  <si>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</si>
  <si>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</si>
  <si>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</si>
  <si>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</si>
  <si>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</si>
  <si>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</si>
  <si>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</si>
  <si>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</si>
  <si>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</si>
  <si>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</si>
  <si>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</si>
  <si>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</si>
  <si>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</si>
  <si>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</si>
  <si>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</si>
  <si>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</si>
  <si>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</si>
  <si>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</si>
  <si>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</si>
  <si>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</si>
  <si>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</si>
  <si>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</si>
  <si>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</si>
  <si>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</si>
  <si>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</si>
  <si>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</si>
  <si>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</si>
  <si>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</si>
  <si>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</si>
  <si>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</si>
  <si>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</si>
  <si>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</si>
  <si>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</si>
  <si>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</si>
  <si>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</si>
  <si>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</si>
  <si>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</si>
  <si>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</si>
  <si>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</si>
  <si>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</si>
  <si>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</si>
  <si>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</si>
  <si>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</si>
  <si>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</si>
  <si>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</si>
  <si>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</si>
  <si>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</si>
  <si>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</si>
  <si>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</si>
  <si>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</si>
  <si>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</si>
  <si>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</si>
  <si>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</si>
  <si>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</si>
  <si>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</si>
  <si>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</si>
  <si>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</si>
  <si>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</si>
  <si>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</si>
  <si>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</si>
  <si>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</si>
  <si>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</si>
  <si>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</si>
  <si>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</si>
  <si>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</si>
  <si>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</si>
  <si>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</si>
  <si>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</si>
  <si>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</si>
  <si>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</si>
  <si>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</si>
  <si>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</si>
  <si>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</si>
  <si>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</si>
  <si>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</si>
  <si>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</si>
  <si>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</si>
  <si>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</si>
  <si>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</si>
  <si>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</si>
  <si>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</si>
  <si>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</si>
  <si>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</si>
  <si>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</si>
  <si>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</si>
  <si>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</si>
  <si>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</si>
  <si>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</si>
  <si>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</si>
  <si>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</si>
  <si>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</si>
  <si>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</si>
  <si>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</si>
  <si>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</si>
  <si>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</si>
  <si>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</si>
  <si>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</si>
  <si>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</si>
  <si>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</si>
  <si>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</si>
  <si>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</si>
  <si>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</si>
  <si>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</si>
  <si>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</si>
  <si>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</si>
  <si>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</si>
  <si>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</si>
  <si>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</si>
  <si>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</si>
  <si>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</si>
  <si>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</si>
  <si>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</si>
  <si>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</si>
  <si>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</si>
  <si>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</si>
  <si>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</si>
  <si>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</si>
  <si>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</si>
  <si>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</si>
  <si>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</si>
  <si>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</si>
  <si>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</si>
  <si>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</si>
  <si>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</si>
  <si>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</si>
  <si>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</si>
  <si>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</si>
  <si>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</si>
  <si>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</si>
  <si>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</si>
  <si>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</si>
  <si>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</si>
  <si>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</si>
  <si>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</si>
  <si>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</si>
  <si>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</si>
  <si>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</si>
  <si>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</si>
  <si>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</si>
  <si>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</si>
  <si>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</si>
  <si>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</si>
  <si>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</si>
  <si>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</si>
  <si>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</si>
  <si>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</si>
  <si>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</si>
  <si>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</si>
  <si>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</si>
  <si>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</si>
  <si>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</si>
  <si>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</si>
  <si>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</si>
  <si>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</si>
  <si>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</si>
  <si>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</si>
  <si>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</si>
  <si>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</si>
  <si>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</si>
  <si>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</si>
  <si>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</si>
  <si>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</si>
  <si>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</si>
  <si>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</si>
  <si>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</si>
  <si>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</si>
  <si>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</si>
  <si>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</si>
  <si>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</si>
  <si>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</si>
  <si>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</si>
  <si>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</si>
  <si>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</si>
  <si>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</si>
  <si>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</si>
  <si>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</si>
  <si>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</si>
  <si>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</si>
  <si>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</si>
  <si>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</si>
  <si>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</si>
  <si>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</si>
  <si>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</si>
  <si>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</si>
  <si>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</si>
  <si>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</si>
  <si>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</si>
  <si>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</si>
  <si>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</si>
  <si>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</si>
  <si>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</si>
  <si>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</si>
  <si>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</si>
  <si>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</si>
  <si>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</si>
  <si>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</si>
  <si>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</si>
  <si>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</si>
  <si>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</si>
  <si>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</si>
  <si>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</si>
  <si>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</si>
  <si>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</si>
  <si>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</si>
  <si>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</si>
  <si>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</si>
  <si>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</si>
  <si>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</si>
  <si>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</si>
  <si>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</si>
  <si>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</si>
  <si>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</si>
  <si>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</si>
  <si>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</si>
  <si>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</si>
  <si>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</si>
  <si>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</si>
  <si>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</si>
  <si>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</si>
  <si>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</si>
  <si>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</si>
  <si>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</si>
  <si>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</si>
  <si>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</si>
  <si>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</si>
  <si>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</si>
  <si>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</si>
  <si>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</si>
  <si>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</si>
  <si>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</si>
  <si>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</si>
  <si>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</si>
  <si>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</si>
  <si>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</si>
  <si>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</si>
  <si>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</si>
  <si>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</si>
  <si>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</si>
  <si>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</si>
  <si>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</si>
  <si>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</si>
  <si>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</si>
  <si>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</si>
  <si>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</si>
  <si>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</si>
  <si>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</si>
  <si>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</si>
  <si>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</si>
  <si>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</si>
  <si>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</si>
  <si>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</si>
  <si>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</si>
  <si>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</si>
  <si>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</si>
  <si>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</si>
  <si>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</si>
  <si>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</si>
  <si>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</si>
  <si>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</si>
  <si>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</si>
  <si>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</si>
  <si>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</si>
  <si>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</si>
  <si>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</si>
  <si>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</si>
  <si>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</si>
  <si>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</si>
  <si>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</si>
  <si>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</si>
  <si>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</si>
  <si>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</si>
  <si>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</si>
  <si>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</si>
  <si>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</si>
  <si>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</si>
  <si>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</si>
  <si>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</si>
  <si>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</si>
  <si>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</si>
  <si>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</si>
  <si>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</si>
  <si>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</si>
  <si>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</si>
  <si>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</si>
  <si>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</si>
  <si>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</si>
  <si>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</si>
  <si>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</si>
  <si>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</si>
  <si>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</si>
  <si>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</si>
  <si>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</si>
  <si>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</si>
  <si>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</si>
  <si>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</si>
  <si>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</si>
  <si>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</si>
  <si>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</si>
  <si>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</si>
  <si>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</si>
  <si>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</si>
  <si>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</si>
  <si>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</si>
  <si>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</si>
  <si>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</si>
  <si>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</si>
  <si>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</si>
  <si>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</si>
  <si>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</si>
  <si>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</si>
  <si>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</si>
  <si>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</si>
  <si>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</si>
  <si>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</si>
  <si>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</si>
  <si>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</si>
  <si>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</si>
  <si>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</si>
  <si>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</si>
  <si>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</si>
  <si>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</si>
  <si>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</si>
  <si>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</si>
  <si>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</si>
  <si>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</si>
  <si>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</si>
  <si>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</si>
  <si>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</si>
  <si>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</si>
  <si>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</si>
  <si>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</si>
  <si>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</si>
  <si>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</si>
  <si>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</si>
  <si>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</si>
  <si>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</si>
  <si>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</si>
  <si>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</si>
  <si>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</si>
  <si>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</si>
  <si>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</si>
  <si>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</si>
  <si>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</si>
  <si>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</si>
  <si>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</si>
  <si>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</si>
  <si>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</si>
  <si>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</si>
  <si>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</si>
  <si>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</si>
  <si>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</si>
  <si>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</si>
  <si>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</si>
  <si>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</si>
  <si>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</si>
  <si>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</si>
  <si>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</si>
  <si>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</si>
  <si>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</si>
  <si>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</si>
  <si>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</si>
  <si>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</si>
  <si>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</si>
  <si>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</si>
  <si>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</si>
  <si>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</si>
  <si>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</si>
  <si>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</si>
  <si>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</si>
  <si>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</si>
  <si>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</si>
  <si>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</si>
  <si>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</si>
  <si>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</si>
  <si>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</si>
  <si>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</si>
  <si>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</si>
  <si>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</si>
  <si>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</si>
  <si>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</si>
  <si>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</si>
  <si>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</si>
  <si>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</si>
  <si>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</si>
  <si>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</si>
  <si>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</si>
  <si>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</si>
  <si>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</si>
  <si>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</si>
  <si>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</si>
  <si>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</si>
  <si>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</si>
  <si>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</si>
  <si>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</si>
  <si>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</si>
  <si>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</si>
  <si>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</si>
  <si>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</si>
  <si>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</si>
  <si>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</si>
  <si>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</si>
  <si>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</si>
  <si>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</si>
  <si>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</si>
  <si>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</si>
  <si>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</si>
  <si>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</si>
  <si>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</si>
  <si>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</si>
  <si>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</si>
  <si>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</si>
  <si>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</si>
  <si>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</si>
  <si>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</si>
  <si>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</si>
  <si>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</si>
  <si>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</si>
  <si>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</si>
  <si>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</si>
  <si>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</si>
  <si>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</si>
  <si>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</si>
  <si>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</si>
  <si>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</si>
  <si>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</si>
  <si>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</si>
  <si>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</si>
  <si>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</si>
  <si>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</si>
  <si>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</si>
  <si>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</si>
  <si>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</si>
  <si>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</si>
  <si>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</si>
  <si>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</si>
  <si>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</si>
  <si>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</si>
  <si>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</si>
  <si>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</si>
  <si>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</si>
  <si>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</si>
  <si>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</si>
  <si>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</si>
  <si>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</si>
  <si>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</si>
  <si>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</si>
  <si>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</si>
  <si>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</si>
  <si>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</si>
  <si>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</si>
  <si>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</si>
  <si>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</si>
  <si>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</si>
  <si>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</si>
  <si>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</si>
  <si>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</si>
  <si>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</si>
  <si>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</si>
  <si>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</si>
  <si>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</si>
  <si>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</si>
  <si>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</si>
  <si>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</si>
  <si>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</si>
  <si>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</si>
  <si>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</si>
  <si>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</si>
  <si>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</si>
  <si>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</si>
  <si>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</si>
  <si>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</si>
  <si>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</si>
  <si>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</si>
  <si>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</si>
  <si>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</si>
  <si>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</si>
  <si>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</si>
  <si>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</si>
  <si>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</si>
  <si>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</si>
  <si>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</si>
  <si>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</si>
  <si>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</si>
  <si>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</si>
  <si>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</si>
  <si>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</si>
  <si>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</si>
  <si>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</si>
  <si>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</si>
  <si>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</si>
  <si>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</si>
  <si>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</si>
  <si>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</si>
  <si>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</si>
  <si>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</si>
  <si>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</si>
  <si>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</si>
  <si>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</si>
  <si>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</si>
  <si>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</si>
  <si>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</si>
  <si>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</si>
  <si>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</si>
  <si>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</si>
  <si>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</si>
  <si>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</si>
  <si>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</si>
  <si>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</si>
  <si>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</si>
  <si>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</si>
  <si>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</si>
  <si>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</si>
  <si>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</si>
  <si>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</si>
  <si>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</si>
  <si>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</si>
  <si>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</si>
  <si>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</si>
  <si>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</si>
  <si>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</si>
  <si>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</si>
  <si>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</si>
  <si>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</si>
  <si>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</si>
  <si>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</si>
  <si>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</si>
  <si>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</si>
  <si>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</si>
  <si>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</si>
  <si>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</si>
  <si>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</si>
  <si>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</si>
  <si>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</si>
  <si>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</si>
  <si>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</si>
  <si>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</si>
  <si>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</si>
  <si>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</si>
  <si>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</si>
  <si>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</si>
  <si>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</si>
  <si>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</si>
  <si>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</si>
  <si>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</si>
  <si>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</si>
  <si>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</si>
  <si>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</si>
  <si>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</si>
  <si>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</si>
  <si>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</si>
  <si>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</si>
  <si>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</si>
  <si>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</si>
  <si>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</si>
  <si>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</si>
  <si>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</si>
  <si>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</si>
  <si>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</si>
  <si>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</si>
  <si>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</si>
  <si>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</si>
  <si>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</si>
  <si>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</si>
  <si>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</si>
  <si>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</si>
  <si>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</si>
  <si>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</si>
  <si>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</si>
  <si>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</si>
  <si>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</si>
  <si>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</si>
  <si>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</si>
  <si>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</si>
  <si>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</si>
  <si>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</si>
  <si>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</si>
  <si>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</si>
  <si>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</si>
  <si>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</si>
  <si>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</si>
  <si>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</si>
  <si>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</si>
  <si>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</si>
  <si>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</si>
  <si>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</si>
  <si>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</si>
  <si>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</si>
  <si>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</si>
  <si>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</si>
  <si>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</si>
  <si>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</si>
  <si>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</si>
  <si>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</si>
  <si>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</si>
  <si>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</si>
  <si>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</si>
  <si>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</si>
  <si>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</si>
  <si>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</si>
  <si>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</si>
  <si>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</si>
  <si>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</si>
  <si>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</si>
  <si>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</si>
  <si>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</si>
  <si>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</si>
  <si>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</si>
  <si>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</si>
  <si>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</si>
  <si>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</si>
  <si>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</si>
  <si>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</si>
  <si>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</si>
  <si>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</si>
  <si>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</si>
  <si>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</si>
  <si>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</si>
  <si>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</si>
  <si>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</si>
  <si>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</si>
  <si>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</si>
  <si>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</si>
  <si>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</si>
  <si>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</si>
  <si>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</si>
  <si>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</si>
  <si>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</si>
  <si>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</si>
  <si>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</si>
  <si>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</si>
  <si>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</si>
  <si>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</si>
  <si>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</si>
  <si>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</si>
  <si>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</si>
  <si>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</si>
  <si>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</si>
  <si>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</si>
  <si>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</si>
  <si>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</si>
  <si>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</si>
  <si>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</si>
  <si>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</si>
  <si>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</si>
  <si>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</si>
  <si>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</si>
  <si>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</si>
  <si>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</si>
  <si>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</si>
  <si>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</si>
  <si>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</si>
  <si>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</si>
  <si>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</si>
  <si>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</si>
  <si>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</si>
  <si>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</si>
  <si>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</si>
  <si>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</si>
  <si>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</si>
  <si>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</si>
  <si>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</si>
  <si>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</si>
  <si>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</si>
  <si>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</si>
  <si>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</si>
  <si>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</si>
  <si>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</si>
  <si>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</si>
  <si>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</si>
  <si>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</si>
  <si>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</si>
  <si>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</si>
  <si>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</si>
  <si>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</si>
  <si>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</si>
  <si>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</si>
  <si>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</si>
  <si>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</si>
  <si>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</si>
  <si>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</si>
  <si>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</si>
  <si>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</si>
  <si>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</si>
  <si>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</si>
  <si>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</si>
  <si>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</si>
  <si>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</si>
  <si>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</si>
  <si>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</si>
  <si>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</si>
  <si>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</si>
  <si>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</si>
  <si>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</si>
  <si>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</si>
  <si>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</si>
  <si>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</si>
  <si>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</si>
  <si>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</si>
  <si>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</si>
  <si>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</si>
  <si>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</si>
  <si>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</si>
  <si>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</si>
  <si>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</si>
  <si>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</si>
  <si>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</si>
  <si>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</si>
  <si>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</si>
  <si>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</si>
  <si>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</si>
  <si>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</si>
  <si>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</si>
  <si>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</si>
  <si>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</si>
  <si>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</si>
  <si>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</si>
  <si>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</si>
  <si>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</si>
  <si>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</si>
  <si>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</si>
  <si>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</si>
  <si>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</si>
  <si>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</si>
  <si>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</si>
  <si>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</si>
  <si>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</si>
  <si>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</si>
  <si>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</si>
  <si>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</si>
  <si>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</si>
  <si>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</si>
  <si>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</si>
  <si>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</si>
  <si>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</si>
  <si>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</si>
  <si>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</si>
  <si>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</si>
  <si>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</si>
  <si>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</si>
  <si>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</si>
  <si>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</si>
  <si>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</si>
  <si>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</si>
  <si>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</si>
  <si>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</si>
  <si>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</si>
  <si>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</si>
  <si>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</si>
  <si>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</si>
  <si>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</si>
  <si>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</si>
  <si>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</si>
  <si>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</si>
  <si>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</si>
  <si>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</si>
  <si>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</si>
  <si>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</si>
  <si>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</si>
  <si>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</si>
  <si>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</si>
  <si>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</si>
  <si>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</si>
  <si>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</si>
  <si>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</si>
  <si>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</si>
  <si>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</si>
  <si>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</si>
  <si>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</si>
  <si>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</si>
  <si>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</si>
  <si>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</si>
  <si>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</si>
  <si>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</si>
  <si>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</si>
  <si>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</si>
  <si>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</si>
  <si>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</si>
  <si>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</si>
  <si>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</si>
  <si>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</si>
  <si>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</si>
  <si>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</si>
  <si>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</si>
  <si>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</si>
  <si>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</si>
  <si>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</si>
  <si>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</si>
  <si>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</si>
  <si>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</si>
  <si>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</si>
  <si>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</si>
  <si>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</si>
  <si>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</si>
  <si>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</si>
  <si>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</si>
  <si>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</si>
  <si>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</si>
  <si>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</si>
  <si>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</si>
  <si>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</si>
  <si>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</si>
  <si>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</si>
  <si>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</si>
  <si>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</si>
  <si>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</si>
  <si>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</si>
  <si>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</si>
  <si>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</si>
  <si>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</si>
  <si>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</si>
  <si>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</si>
  <si>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</si>
  <si>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</si>
  <si>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</si>
  <si>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</si>
  <si>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</si>
  <si>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</si>
  <si>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</si>
  <si>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</si>
  <si>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</si>
  <si>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</si>
  <si>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</si>
  <si>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</si>
  <si>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</si>
  <si>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</si>
  <si>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</si>
  <si>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</si>
  <si>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</si>
  <si>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</si>
  <si>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</si>
  <si>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</si>
  <si>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</si>
  <si>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</si>
  <si>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</si>
  <si>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</si>
  <si>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</si>
  <si>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</si>
  <si>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</si>
  <si>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</si>
  <si>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</si>
  <si>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</si>
  <si>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</si>
  <si>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</si>
  <si>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</si>
  <si>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</si>
  <si>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</si>
  <si>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</si>
  <si>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</si>
  <si>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</si>
  <si>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</si>
  <si>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</si>
  <si>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</si>
  <si>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</si>
  <si>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</si>
  <si>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</si>
  <si>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</si>
  <si>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</si>
  <si>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</si>
  <si>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</si>
  <si>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</si>
  <si>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</si>
  <si>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</si>
  <si>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</si>
  <si>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</si>
  <si>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</si>
  <si>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</si>
  <si>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</si>
  <si>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</si>
  <si>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</si>
  <si>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</si>
  <si>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</si>
  <si>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</si>
  <si>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</si>
  <si>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</si>
  <si>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</si>
  <si>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</si>
  <si>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</si>
  <si>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</si>
  <si>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</si>
  <si>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</si>
  <si>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</si>
  <si>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</si>
  <si>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</si>
  <si>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</si>
  <si>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</si>
  <si>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</si>
  <si>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</si>
  <si>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</si>
  <si>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</si>
  <si>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</si>
  <si>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</si>
  <si>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</si>
  <si>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</si>
  <si>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</si>
  <si>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</si>
  <si>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</si>
  <si>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</si>
  <si>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</si>
  <si>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</si>
  <si>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</si>
  <si>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</si>
  <si>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</si>
  <si>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</si>
  <si>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</si>
  <si>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</si>
  <si>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</si>
  <si>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</si>
  <si>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</si>
  <si>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</si>
  <si>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</si>
  <si>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</si>
  <si>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</si>
  <si>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</si>
  <si>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</si>
  <si>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</si>
  <si>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</si>
  <si>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</si>
  <si>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</si>
  <si>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</si>
  <si>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</si>
  <si>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</si>
  <si>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</si>
  <si>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</si>
  <si>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</si>
  <si>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</si>
  <si>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</si>
  <si>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</si>
  <si>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</si>
  <si>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</si>
  <si>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</si>
  <si>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</si>
  <si>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</si>
  <si>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</si>
  <si>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</si>
  <si>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</si>
  <si>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</si>
  <si>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</si>
  <si>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</si>
  <si>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</si>
  <si>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</si>
  <si>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</si>
  <si>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</si>
  <si>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</si>
  <si>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</si>
  <si>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</si>
  <si>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</si>
  <si>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</si>
  <si>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</si>
  <si>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</si>
  <si>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</si>
  <si>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</si>
  <si>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</si>
  <si>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</si>
  <si>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</si>
  <si>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</si>
  <si>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</si>
  <si>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</si>
  <si>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</si>
  <si>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</si>
  <si>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</si>
  <si>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</si>
  <si>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</si>
  <si>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</si>
  <si>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</si>
  <si>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</si>
  <si>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</si>
  <si>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</si>
  <si>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</si>
  <si>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</si>
  <si>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</si>
  <si>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</si>
  <si>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</si>
  <si>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</si>
  <si>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</si>
  <si>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</si>
  <si>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</si>
  <si>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</si>
  <si>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</si>
  <si>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</si>
  <si>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</si>
  <si>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</si>
  <si>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</si>
  <si>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</si>
  <si>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</si>
  <si>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</si>
  <si>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</si>
  <si>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</si>
  <si>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</si>
  <si>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</si>
  <si>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</si>
  <si>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</si>
  <si>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</si>
  <si>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</si>
  <si>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</si>
  <si>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</si>
  <si>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</si>
  <si>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</si>
  <si>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</si>
  <si>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</si>
  <si>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</si>
  <si>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</si>
  <si>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</si>
  <si>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</si>
  <si>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</si>
  <si>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</si>
  <si>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</si>
  <si>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</si>
  <si>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</si>
  <si>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</si>
  <si>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</si>
  <si>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</si>
  <si>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</si>
  <si>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</si>
  <si>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</si>
  <si>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</si>
  <si>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</si>
  <si>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</si>
  <si>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</si>
  <si>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</si>
  <si>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</si>
  <si>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</si>
  <si>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</si>
  <si>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</si>
  <si>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</si>
  <si>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</si>
  <si>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</si>
  <si>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</si>
  <si>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</si>
  <si>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</si>
  <si>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</si>
  <si>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</si>
  <si>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</si>
  <si>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</si>
  <si>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</si>
  <si>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</si>
  <si>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</si>
  <si>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</si>
  <si>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</si>
  <si>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</si>
  <si>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</si>
  <si>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</si>
  <si>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</si>
  <si>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</si>
  <si>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</si>
  <si>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</si>
  <si>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</si>
  <si>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</si>
  <si>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</si>
  <si>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</si>
  <si>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</si>
  <si>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</si>
  <si>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</si>
  <si>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</si>
  <si>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</si>
  <si>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</si>
  <si>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</si>
  <si>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</si>
  <si>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</si>
  <si>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</si>
  <si>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</si>
  <si>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</si>
  <si>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</si>
  <si>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</si>
  <si>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</si>
  <si>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</si>
  <si>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</si>
  <si>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</si>
  <si>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</si>
  <si>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</si>
  <si>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</si>
  <si>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</si>
  <si>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</si>
  <si>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</si>
  <si>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</si>
  <si>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</si>
  <si>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</si>
  <si>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</si>
  <si>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</si>
  <si>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</si>
  <si>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</si>
  <si>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</si>
  <si>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</si>
  <si>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</si>
  <si>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</si>
  <si>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</si>
  <si>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</si>
  <si>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</si>
  <si>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</si>
  <si>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</si>
  <si>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</si>
  <si>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</si>
  <si>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</si>
  <si>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</si>
  <si>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</si>
  <si>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</si>
  <si>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</si>
  <si>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</si>
  <si>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</si>
  <si>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</si>
  <si>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</si>
  <si>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</si>
  <si>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</si>
  <si>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</si>
  <si>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</si>
  <si>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</si>
  <si>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</si>
  <si>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</si>
  <si>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</si>
  <si>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</si>
  <si>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</si>
  <si>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</si>
  <si>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</si>
  <si>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</si>
  <si>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</si>
  <si>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</si>
  <si>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</si>
  <si>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</si>
  <si>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</si>
  <si>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</si>
  <si>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</si>
  <si>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</si>
  <si>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</si>
  <si>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</si>
  <si>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</si>
  <si>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</si>
  <si>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</si>
  <si>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</si>
  <si>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</si>
  <si>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</si>
  <si>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</si>
  <si>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</si>
  <si>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</si>
  <si>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</si>
  <si>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</si>
  <si>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</si>
  <si>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</si>
  <si>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</si>
  <si>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</si>
  <si>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</si>
  <si>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</si>
  <si>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</si>
  <si>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</si>
  <si>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</si>
  <si>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</si>
  <si>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</si>
  <si>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</si>
  <si>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</si>
  <si>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</si>
  <si>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</si>
  <si>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</si>
  <si>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</si>
  <si>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</si>
  <si>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</si>
  <si>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</si>
  <si>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</si>
  <si>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</si>
  <si>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</si>
  <si>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</si>
  <si>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</si>
  <si>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</si>
  <si>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</si>
  <si>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</si>
  <si>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</si>
  <si>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</si>
  <si>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</si>
  <si>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</si>
  <si>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</si>
  <si>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</si>
  <si>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</si>
  <si>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</si>
  <si>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</si>
  <si>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</si>
  <si>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</si>
  <si>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</si>
  <si>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</si>
  <si>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</si>
  <si>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</si>
  <si>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</si>
  <si>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</si>
  <si>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</si>
  <si>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</si>
  <si>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</si>
  <si>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</si>
  <si>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</si>
  <si>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</si>
  <si>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</si>
  <si>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</si>
  <si>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</si>
  <si>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</si>
  <si>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</si>
  <si>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</si>
  <si>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</si>
  <si>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</si>
  <si>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</si>
  <si>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</si>
  <si>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</si>
  <si>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</si>
  <si>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</si>
  <si>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</si>
  <si>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</si>
  <si>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</si>
  <si>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</si>
  <si>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</si>
  <si>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</si>
  <si>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</si>
  <si>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</si>
  <si>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</si>
  <si>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</si>
  <si>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</si>
  <si>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</si>
  <si>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</si>
  <si>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</si>
  <si>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</si>
  <si>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</si>
  <si>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</si>
  <si>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</si>
  <si>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</si>
  <si>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</si>
  <si>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</si>
  <si>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</si>
  <si>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</si>
  <si>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</si>
  <si>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</si>
  <si>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</si>
  <si>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</si>
  <si>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</si>
  <si>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</si>
  <si>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</si>
  <si>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</si>
  <si>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</si>
  <si>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</si>
  <si>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</si>
  <si>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</si>
  <si>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</si>
  <si>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</si>
  <si>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</si>
  <si>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</si>
  <si>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</si>
  <si>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</si>
  <si>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</si>
  <si>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</si>
  <si>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</si>
  <si>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</si>
  <si>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</si>
  <si>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</si>
  <si>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</si>
  <si>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</si>
  <si>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</si>
  <si>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</si>
  <si>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</si>
  <si>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</si>
  <si>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</si>
  <si>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</si>
  <si>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</si>
  <si>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</si>
  <si>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</si>
  <si>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</si>
  <si>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</si>
  <si>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</si>
  <si>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</si>
  <si>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</si>
  <si>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</si>
  <si>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</si>
  <si>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</si>
  <si>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</si>
  <si>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</si>
  <si>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</si>
  <si>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</si>
  <si>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</si>
  <si>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</si>
  <si>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</si>
  <si>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</si>
  <si>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</si>
  <si>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</si>
  <si>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</si>
  <si>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</si>
  <si>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</si>
  <si>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</si>
  <si>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</si>
  <si>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</si>
  <si>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</si>
  <si>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</si>
  <si>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</si>
  <si>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</si>
  <si>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</si>
  <si>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</si>
  <si>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</si>
  <si>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</si>
  <si>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</si>
  <si>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</si>
  <si>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</si>
  <si>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</si>
  <si>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</si>
  <si>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</si>
  <si>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</si>
  <si>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</si>
  <si>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</si>
  <si>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</si>
  <si>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</si>
  <si>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</si>
  <si>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</si>
  <si>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</si>
  <si>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</si>
  <si>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</si>
  <si>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</si>
  <si>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</si>
  <si>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</si>
  <si>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</si>
  <si>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</si>
  <si>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</si>
  <si>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</si>
  <si>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</si>
  <si>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</si>
  <si>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</si>
  <si>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</si>
  <si>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</si>
  <si>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</si>
  <si>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</si>
  <si>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</si>
  <si>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</si>
  <si>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</si>
  <si>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</si>
  <si>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</si>
  <si>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</si>
  <si>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</si>
  <si>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</si>
  <si>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</si>
  <si>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</si>
  <si>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</si>
  <si>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</si>
  <si>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</si>
  <si>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</si>
  <si>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</si>
  <si>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</si>
  <si>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</si>
  <si>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</si>
  <si>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</si>
  <si>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</si>
  <si>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</si>
  <si>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</si>
  <si>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</si>
  <si>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</si>
  <si>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</si>
  <si>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</si>
  <si>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</si>
  <si>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</si>
  <si>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</si>
  <si>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</si>
  <si>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</si>
  <si>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</si>
  <si>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</si>
  <si>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</si>
  <si>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</si>
  <si>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</si>
  <si>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</si>
  <si>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</si>
  <si>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</si>
  <si>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</si>
  <si>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</si>
  <si>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</si>
  <si>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</si>
  <si>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</si>
  <si>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</si>
  <si>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</si>
  <si>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</si>
  <si>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</si>
  <si>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</si>
  <si>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</si>
  <si>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</si>
  <si>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</si>
  <si>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</si>
  <si>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</si>
  <si>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</si>
  <si>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</si>
  <si>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</si>
  <si>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</si>
  <si>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</si>
  <si>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</si>
  <si>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</si>
  <si>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</si>
  <si>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</si>
  <si>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</si>
  <si>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</si>
  <si>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</si>
  <si>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</si>
  <si>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</si>
  <si>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</si>
  <si>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</si>
  <si>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</si>
  <si>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</si>
  <si>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</si>
  <si>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</si>
  <si>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</si>
  <si>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</si>
  <si>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</si>
  <si>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</si>
  <si>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</si>
  <si>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</si>
  <si>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</si>
  <si>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</si>
  <si>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</si>
  <si>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</si>
  <si>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</si>
  <si>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</si>
  <si>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</si>
  <si>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</si>
  <si>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</si>
  <si>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</si>
  <si>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</si>
  <si>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</si>
  <si>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</si>
  <si>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</si>
  <si>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</si>
  <si>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</si>
  <si>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</si>
  <si>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</si>
  <si>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</si>
  <si>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</si>
  <si>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</si>
  <si>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</si>
  <si>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</si>
  <si>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</si>
  <si>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</si>
  <si>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</si>
  <si>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</si>
  <si>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</si>
  <si>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</si>
  <si>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</si>
  <si>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</si>
  <si>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</si>
  <si>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</si>
  <si>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</si>
  <si>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</si>
  <si>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</si>
  <si>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</si>
  <si>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</si>
  <si>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</si>
  <si>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</si>
  <si>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</si>
  <si>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</si>
  <si>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</si>
  <si>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</si>
  <si>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</si>
  <si>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</si>
  <si>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</si>
  <si>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</si>
  <si>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</si>
  <si>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</si>
  <si>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</si>
  <si>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</si>
  <si>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</si>
  <si>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</si>
  <si>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</si>
  <si>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</si>
  <si>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</si>
  <si>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</si>
  <si>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</si>
  <si>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</si>
  <si>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</si>
  <si>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</si>
  <si>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</si>
  <si>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</si>
  <si>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</si>
  <si>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</si>
  <si>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</si>
  <si>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</si>
  <si>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</si>
  <si>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</si>
  <si>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</si>
  <si>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</si>
  <si>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</si>
  <si>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</si>
  <si>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</si>
  <si>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</si>
  <si>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</si>
  <si>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</si>
  <si>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</si>
  <si>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</si>
  <si>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</si>
  <si>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</si>
  <si>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</si>
  <si>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</si>
  <si>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</si>
  <si>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</si>
  <si>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</si>
  <si>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</si>
  <si>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</si>
  <si>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</si>
  <si>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</si>
  <si>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</si>
  <si>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</si>
  <si>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</si>
  <si>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</si>
  <si>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</si>
  <si>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</si>
  <si>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</si>
  <si>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</si>
  <si>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</si>
  <si>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</si>
  <si>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</si>
  <si>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</si>
  <si>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</si>
  <si>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</si>
  <si>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</si>
  <si>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</si>
  <si>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</si>
  <si>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</si>
  <si>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</si>
  <si>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</si>
  <si>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</si>
  <si>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</si>
  <si>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</si>
  <si>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</si>
  <si>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</si>
  <si>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</si>
  <si>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</si>
  <si>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</si>
  <si>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</si>
  <si>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</si>
  <si>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</si>
  <si>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</si>
  <si>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</si>
  <si>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</si>
  <si>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</si>
  <si>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</si>
  <si>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</si>
  <si>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</si>
  <si>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</si>
  <si>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</si>
  <si>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</si>
  <si>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</si>
  <si>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</si>
  <si>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</si>
  <si>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</si>
  <si>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</si>
  <si>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</si>
  <si>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</si>
  <si>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</si>
  <si>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</si>
  <si>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</si>
  <si>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</si>
  <si>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</si>
  <si>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</si>
  <si>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</si>
  <si>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</si>
  <si>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</si>
  <si>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</si>
  <si>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</si>
  <si>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</si>
  <si>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</si>
  <si>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</si>
  <si>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</si>
  <si>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</si>
  <si>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</si>
  <si>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</si>
  <si>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</si>
  <si>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</si>
  <si>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</si>
  <si>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</si>
  <si>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</si>
  <si>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</si>
  <si>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</si>
  <si>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</si>
  <si>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</si>
  <si>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</si>
  <si>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</si>
  <si>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</si>
  <si>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</si>
  <si>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</si>
  <si>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</si>
  <si>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</si>
  <si>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</si>
  <si>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</si>
  <si>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</si>
  <si>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</si>
  <si>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</si>
  <si>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</si>
  <si>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</si>
  <si>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</si>
  <si>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</si>
  <si>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</si>
  <si>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</si>
  <si>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</si>
  <si>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</si>
  <si>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</si>
  <si>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</si>
  <si>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</si>
  <si>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</si>
  <si>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</si>
  <si>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</si>
  <si>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</si>
  <si>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</si>
  <si>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</si>
  <si>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</si>
  <si>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</si>
  <si>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</si>
  <si>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</si>
  <si>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</si>
  <si>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</si>
  <si>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</si>
  <si>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</si>
  <si>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</si>
  <si>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</si>
  <si>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</si>
  <si>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</si>
  <si>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</si>
  <si>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</si>
  <si>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</si>
  <si>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</si>
  <si>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</si>
  <si>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</si>
  <si>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</si>
  <si>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</si>
  <si>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</si>
  <si>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</si>
  <si>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</si>
  <si>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</si>
  <si>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</si>
  <si>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</si>
  <si>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</si>
  <si>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</si>
  <si>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</si>
  <si>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</si>
  <si>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</si>
  <si>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</si>
  <si>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</si>
  <si>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</si>
  <si>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</si>
  <si>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</si>
  <si>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</si>
  <si>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</si>
  <si>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</si>
  <si>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</si>
  <si>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</si>
  <si>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</si>
  <si>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</si>
  <si>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</si>
  <si>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</si>
  <si>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</si>
  <si>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</si>
  <si>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</si>
  <si>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</si>
  <si>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</si>
  <si>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</si>
  <si>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</si>
  <si>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</si>
  <si>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</si>
  <si>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</si>
  <si>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</si>
  <si>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</si>
  <si>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</si>
  <si>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</si>
  <si>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</si>
  <si>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</si>
  <si>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</si>
  <si>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</si>
  <si>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</si>
  <si>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</si>
  <si>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</si>
  <si>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</si>
  <si>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</si>
  <si>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</si>
  <si>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</si>
  <si>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</si>
  <si>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</si>
  <si>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</si>
  <si>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</si>
  <si>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</si>
  <si>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</si>
  <si>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</si>
  <si>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</si>
  <si>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</si>
  <si>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</si>
  <si>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</si>
  <si>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</si>
  <si>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</si>
  <si>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</si>
  <si>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</si>
  <si>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</si>
  <si>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</si>
  <si>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</si>
  <si>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</si>
  <si>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</si>
  <si>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</si>
  <si>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</si>
  <si>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</si>
  <si>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</si>
  <si>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</si>
  <si>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</si>
  <si>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</si>
  <si>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</si>
  <si>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</si>
  <si>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</si>
  <si>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</si>
  <si>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</si>
  <si>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</si>
  <si>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</si>
  <si>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</si>
  <si>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</si>
  <si>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</si>
  <si>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</si>
  <si>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</si>
  <si>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</si>
  <si>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</si>
  <si>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</si>
  <si>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</si>
  <si>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</si>
  <si>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</si>
  <si>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</si>
  <si>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</si>
  <si>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</si>
  <si>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</si>
  <si>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</si>
  <si>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</si>
  <si>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</si>
  <si>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</si>
  <si>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</si>
  <si>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</si>
  <si>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</si>
  <si>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</si>
  <si>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</si>
  <si>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</si>
  <si>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</si>
  <si>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</si>
  <si>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</si>
  <si>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</si>
  <si>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</si>
  <si>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</si>
  <si>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</si>
  <si>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</si>
  <si>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</si>
  <si>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</si>
  <si>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</si>
  <si>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</si>
  <si>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</si>
  <si>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</si>
  <si>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</si>
  <si>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</si>
  <si>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</si>
  <si>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</si>
  <si>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</si>
  <si>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</si>
  <si>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</si>
  <si>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</si>
  <si>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</si>
  <si>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</si>
  <si>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</si>
  <si>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</si>
  <si>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</si>
  <si>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</si>
  <si>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</si>
  <si>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</si>
  <si>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</si>
  <si>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</si>
  <si>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</si>
  <si>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</si>
  <si>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</si>
  <si>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</si>
  <si>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</si>
  <si>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</si>
  <si>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</si>
  <si>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</si>
  <si>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</si>
  <si>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</si>
  <si>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</si>
  <si>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</si>
  <si>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</si>
  <si>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</si>
  <si>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</si>
  <si>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</si>
  <si>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</si>
  <si>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</si>
  <si>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</si>
  <si>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</si>
  <si>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</si>
  <si>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</si>
  <si>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</si>
  <si>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</si>
  <si>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</si>
  <si>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</si>
  <si>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</si>
  <si>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</si>
  <si>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</si>
  <si>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</si>
  <si>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</si>
  <si>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</si>
  <si>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</si>
  <si>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</si>
  <si>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</si>
  <si>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</si>
  <si>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</si>
  <si>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</si>
  <si>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</si>
  <si>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</si>
  <si>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</si>
  <si>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</si>
  <si>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</si>
  <si>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</si>
  <si>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</si>
  <si>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</si>
  <si>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</si>
  <si>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</si>
  <si>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</si>
  <si>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</si>
  <si>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</si>
  <si>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</si>
  <si>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</si>
  <si>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</si>
  <si>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</si>
  <si>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</si>
  <si>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</si>
  <si>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</si>
  <si>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</si>
  <si>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</si>
  <si>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</si>
  <si>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</si>
  <si>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</si>
  <si>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</si>
  <si>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</si>
  <si>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</si>
  <si>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</si>
  <si>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</si>
  <si>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</si>
  <si>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</si>
  <si>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</si>
  <si>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</si>
  <si>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</si>
  <si>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</si>
  <si>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</si>
  <si>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</si>
  <si>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</si>
  <si>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</si>
  <si>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</si>
  <si>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</si>
  <si>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</si>
  <si>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</si>
  <si>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</si>
  <si>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</si>
  <si>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</si>
  <si>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</si>
  <si>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</si>
  <si>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</si>
  <si>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</si>
  <si>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</si>
  <si>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</si>
  <si>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</si>
  <si>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</si>
  <si>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</si>
  <si>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</si>
  <si>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</si>
  <si>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</si>
  <si>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</si>
  <si>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</si>
  <si>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</si>
  <si>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</si>
  <si>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</si>
  <si>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</si>
  <si>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</si>
  <si>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</si>
  <si>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</si>
  <si>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</si>
  <si>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</si>
  <si>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</si>
  <si>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</si>
  <si>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</si>
  <si>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</si>
  <si>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</si>
  <si>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</si>
  <si>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</si>
  <si>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</si>
  <si>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</si>
  <si>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</si>
  <si>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</si>
  <si>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</si>
  <si>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</si>
  <si>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</si>
  <si>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</si>
  <si>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</si>
  <si>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</si>
  <si>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</si>
  <si>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</si>
  <si>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</si>
  <si>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</si>
  <si>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</si>
  <si>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</si>
  <si>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</si>
  <si>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</si>
  <si>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</si>
  <si>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</si>
  <si>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</si>
  <si>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</si>
  <si>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</si>
  <si>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</si>
  <si>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</si>
  <si>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</si>
  <si>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</si>
  <si>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</si>
  <si>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</si>
  <si>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</si>
  <si>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</si>
  <si>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</si>
  <si>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</si>
  <si>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</si>
  <si>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</si>
  <si>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</si>
  <si>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</si>
  <si>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</si>
  <si>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</si>
  <si>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</si>
  <si>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</si>
  <si>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</si>
  <si>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</si>
  <si>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</si>
  <si>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</si>
  <si>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</si>
  <si>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</si>
  <si>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</si>
  <si>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</si>
  <si>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</si>
  <si>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</si>
  <si>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</si>
  <si>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</si>
  <si>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</si>
  <si>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</si>
  <si>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</si>
  <si>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</si>
  <si>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</si>
  <si>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</si>
  <si>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</si>
  <si>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</si>
  <si>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</si>
  <si>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</si>
  <si>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</si>
  <si>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</si>
  <si>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</si>
  <si>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</si>
  <si>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</si>
  <si>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</si>
  <si>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</si>
  <si>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</si>
  <si>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</si>
  <si>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</si>
  <si>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</si>
  <si>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</si>
  <si>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</si>
  <si>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</si>
  <si>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</si>
  <si>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</si>
  <si>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</si>
  <si>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</si>
  <si>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</si>
  <si>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</si>
  <si>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</si>
  <si>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</si>
  <si>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</si>
  <si>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</si>
  <si>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</si>
  <si>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</si>
  <si>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</si>
  <si>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</si>
  <si>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</si>
  <si>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</si>
  <si>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</si>
  <si>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</si>
  <si>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</si>
  <si>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</si>
  <si>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</si>
  <si>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</si>
  <si>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</si>
  <si>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</si>
  <si>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</si>
  <si>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</si>
  <si>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</si>
  <si>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</si>
  <si>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</si>
  <si>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</si>
  <si>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</si>
  <si>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</si>
  <si>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</si>
  <si>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</si>
  <si>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</si>
  <si>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</si>
  <si>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</si>
  <si>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</si>
  <si>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</si>
  <si>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</si>
  <si>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</si>
  <si>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</si>
  <si>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</si>
  <si>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</si>
  <si>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</si>
  <si>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</si>
  <si>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</si>
  <si>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</si>
  <si>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</si>
  <si>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</si>
  <si>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</si>
  <si>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</si>
  <si>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</si>
  <si>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</si>
  <si>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</si>
  <si>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</si>
  <si>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</si>
  <si>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</si>
  <si>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</si>
  <si>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</si>
  <si>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</si>
  <si>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</si>
  <si>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</si>
  <si>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</si>
  <si>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</si>
  <si>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</si>
  <si>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</si>
  <si>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</si>
  <si>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</si>
  <si>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</si>
  <si>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</si>
  <si>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</si>
  <si>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</si>
  <si>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</si>
  <si>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</si>
  <si>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</si>
  <si>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</si>
  <si>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</si>
  <si>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</si>
  <si>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</si>
  <si>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</si>
  <si>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</si>
  <si>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</si>
  <si>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</si>
  <si>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</si>
  <si>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</si>
  <si>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</si>
  <si>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</si>
  <si>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</si>
  <si>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</si>
  <si>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</si>
  <si>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</si>
  <si>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</si>
  <si>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</si>
  <si>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</si>
  <si>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</si>
  <si>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</si>
  <si>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</si>
  <si>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</si>
  <si>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</si>
  <si>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</si>
  <si>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</si>
  <si>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</si>
  <si>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</si>
  <si>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</si>
  <si>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</si>
  <si>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</si>
  <si>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</si>
  <si>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</si>
  <si>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</si>
  <si>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</si>
  <si>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</si>
  <si>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</si>
  <si>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</si>
  <si>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</si>
  <si>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</si>
  <si>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</si>
  <si>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</si>
  <si>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</si>
  <si>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</si>
  <si>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</si>
  <si>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</si>
  <si>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</si>
  <si>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</si>
  <si>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</si>
  <si>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</si>
  <si>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</si>
  <si>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</si>
  <si>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</si>
  <si>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</si>
  <si>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</si>
  <si>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</si>
  <si>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</si>
  <si>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</si>
  <si>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</si>
  <si>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</si>
  <si>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</si>
  <si>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</si>
  <si>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</si>
  <si>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</si>
  <si>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</si>
  <si>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</si>
  <si>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</si>
  <si>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</si>
  <si>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</si>
  <si>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</si>
  <si>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</si>
  <si>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</si>
  <si>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</si>
  <si>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</si>
  <si>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</si>
  <si>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</si>
  <si>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</si>
  <si>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</si>
  <si>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</si>
  <si>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</si>
  <si>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</si>
  <si>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</si>
  <si>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</si>
  <si>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</si>
  <si>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</si>
  <si>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</si>
  <si>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</si>
  <si>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</si>
  <si>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</si>
  <si>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</si>
  <si>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</si>
  <si>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</si>
  <si>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</si>
  <si>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</si>
  <si>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</si>
  <si>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</si>
  <si>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</si>
  <si>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</si>
  <si>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</si>
  <si>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</si>
  <si>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</si>
  <si>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</si>
  <si>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</si>
  <si>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</si>
  <si>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</si>
  <si>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</si>
  <si>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</si>
  <si>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</si>
  <si>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</si>
  <si>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</si>
  <si>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</si>
  <si>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</si>
  <si>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</si>
  <si>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</si>
  <si>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</si>
  <si>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</si>
  <si>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</si>
  <si>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</si>
  <si>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</si>
  <si>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</si>
  <si>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</si>
  <si>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</si>
  <si>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</si>
  <si>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</si>
  <si>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</si>
  <si>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</si>
  <si>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</si>
  <si>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</si>
  <si>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</si>
  <si>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</si>
  <si>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</si>
  <si>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</si>
  <si>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</si>
  <si>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</si>
  <si>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</si>
  <si>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</si>
  <si>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</si>
  <si>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</si>
  <si>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</si>
  <si>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</si>
  <si>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</si>
  <si>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</si>
  <si>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</si>
  <si>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</si>
  <si>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</si>
  <si>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</si>
  <si>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</si>
  <si>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</si>
  <si>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</si>
  <si>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</si>
  <si>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</si>
  <si>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</si>
  <si>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</si>
  <si>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</si>
  <si>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</si>
  <si>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</si>
  <si>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</si>
  <si>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</si>
  <si>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</si>
  <si>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</si>
  <si>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</si>
  <si>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</si>
  <si>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</si>
  <si>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</si>
  <si>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</si>
  <si>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</si>
  <si>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</si>
  <si>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</si>
  <si>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</si>
  <si>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</si>
  <si>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</si>
  <si>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</si>
  <si>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</si>
  <si>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</si>
  <si>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</si>
  <si>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</si>
  <si>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</si>
  <si>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</si>
  <si>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</si>
  <si>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</si>
  <si>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</si>
  <si>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</si>
  <si>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</si>
  <si>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</si>
  <si>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</si>
  <si>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</si>
  <si>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</si>
  <si>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</si>
  <si>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</si>
  <si>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</si>
  <si>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</si>
  <si>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</si>
  <si>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</si>
  <si>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</si>
  <si>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</si>
  <si>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</si>
  <si>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</si>
  <si>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</si>
  <si>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</si>
  <si>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</si>
  <si>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</si>
  <si>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</si>
  <si>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</si>
  <si>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</si>
  <si>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</si>
  <si>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</si>
  <si>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</si>
  <si>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</si>
  <si>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</si>
  <si>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</si>
  <si>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</si>
  <si>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</si>
  <si>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</si>
  <si>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</si>
  <si>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</si>
  <si>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</si>
  <si>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</si>
  <si>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</si>
  <si>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</si>
  <si>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</si>
  <si>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</si>
  <si>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</si>
  <si>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</si>
  <si>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</si>
  <si>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</si>
  <si>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</si>
  <si>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</si>
  <si>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</si>
  <si>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</si>
  <si>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</si>
  <si>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</si>
  <si>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</si>
  <si>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</si>
  <si>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</si>
  <si>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</si>
  <si>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</si>
  <si>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</si>
  <si>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</si>
  <si>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</si>
  <si>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</si>
  <si>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</si>
  <si>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</si>
  <si>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</si>
  <si>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</si>
  <si>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</si>
  <si>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</si>
  <si>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</si>
  <si>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</si>
  <si>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</si>
  <si>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</si>
  <si>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</si>
  <si>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</si>
  <si>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</si>
  <si>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</si>
  <si>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</si>
  <si>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</si>
  <si>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</si>
  <si>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</si>
  <si>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</si>
  <si>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</si>
  <si>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</si>
  <si>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</si>
  <si>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</si>
  <si>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</si>
  <si>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</si>
  <si>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</si>
  <si>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</si>
  <si>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</si>
  <si>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</si>
  <si>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</si>
  <si>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</si>
  <si>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</si>
  <si>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</si>
  <si>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</si>
  <si>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</si>
  <si>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</si>
  <si>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</si>
  <si>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</si>
  <si>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</si>
  <si>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</si>
  <si>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</si>
  <si>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</si>
  <si>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</si>
  <si>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</si>
  <si>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</si>
  <si>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</si>
  <si>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</si>
  <si>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</si>
  <si>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</si>
  <si>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</si>
  <si>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</si>
  <si>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</si>
  <si>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</si>
  <si>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</si>
  <si>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</si>
  <si>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</si>
  <si>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</si>
  <si>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</si>
  <si>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</si>
  <si>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</si>
  <si>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</si>
  <si>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</si>
  <si>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</si>
  <si>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</si>
  <si>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</si>
  <si>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</si>
  <si>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</si>
  <si>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</si>
  <si>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</si>
  <si>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</si>
  <si>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</si>
  <si>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</si>
  <si>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</si>
  <si>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</si>
  <si>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</si>
  <si>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</si>
  <si>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</si>
  <si>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</si>
  <si>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</si>
  <si>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</si>
  <si>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</si>
  <si>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</si>
  <si>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</si>
  <si>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</si>
  <si>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</si>
  <si>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</si>
  <si>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</si>
  <si>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</si>
  <si>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</si>
  <si>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</si>
  <si>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</si>
  <si>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</si>
  <si>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</si>
  <si>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</si>
  <si>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</si>
  <si>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</si>
  <si>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</si>
  <si>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</si>
  <si>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</si>
  <si>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</si>
  <si>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</si>
  <si>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</si>
  <si>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</si>
  <si>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</si>
  <si>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</si>
  <si>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</si>
  <si>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</si>
  <si>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</si>
  <si>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</si>
  <si>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</si>
  <si>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</si>
  <si>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</si>
  <si>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</si>
  <si>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</si>
  <si>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</si>
  <si>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</si>
  <si>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</si>
  <si>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</si>
  <si>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</si>
  <si>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</si>
  <si>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</si>
  <si>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</si>
  <si>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</si>
  <si>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</si>
  <si>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</si>
  <si>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</si>
  <si>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</si>
  <si>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</si>
  <si>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</si>
  <si>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</si>
  <si>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</si>
  <si>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</si>
  <si>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</si>
  <si>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</si>
  <si>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</si>
  <si>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</si>
  <si>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</si>
  <si>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</si>
  <si>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</si>
  <si>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</si>
  <si>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</si>
  <si>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</si>
  <si>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</si>
  <si>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</si>
  <si>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</si>
  <si>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</si>
  <si>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</si>
  <si>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</si>
  <si>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</si>
  <si>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</si>
  <si>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</si>
  <si>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</si>
  <si>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</si>
  <si>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</si>
  <si>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</si>
  <si>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</si>
  <si>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</si>
  <si>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</si>
  <si>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</si>
  <si>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</si>
  <si>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</si>
  <si>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</si>
  <si>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</si>
  <si>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</si>
  <si>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</si>
  <si>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</si>
  <si>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</si>
  <si>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</si>
  <si>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</si>
  <si>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</si>
  <si>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</si>
  <si>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</si>
  <si>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</si>
  <si>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</si>
  <si>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</si>
  <si>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</si>
  <si>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</si>
  <si>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</si>
  <si>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</si>
  <si>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</si>
  <si>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</si>
  <si>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</si>
  <si>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</si>
  <si>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</si>
  <si>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</si>
  <si>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</si>
  <si>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</si>
  <si>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</si>
  <si>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</si>
  <si>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</si>
  <si>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</si>
  <si>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</si>
  <si>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</si>
  <si>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</si>
  <si>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</si>
  <si>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</si>
  <si>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</si>
  <si>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</si>
  <si>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</si>
  <si>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</si>
  <si>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</si>
  <si>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</si>
  <si>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</si>
  <si>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</si>
  <si>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</si>
  <si>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</si>
  <si>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</si>
  <si>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</si>
  <si>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</si>
  <si>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</si>
  <si>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</si>
  <si>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</si>
  <si>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</si>
  <si>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</si>
  <si>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</si>
  <si>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</si>
  <si>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</si>
  <si>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</si>
  <si>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</si>
  <si>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</si>
  <si>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</si>
  <si>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</si>
  <si>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</si>
  <si>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</si>
  <si>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</si>
  <si>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</si>
  <si>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</si>
  <si>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</si>
  <si>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</si>
  <si>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</si>
  <si>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</si>
  <si>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</si>
  <si>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</si>
  <si>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</si>
  <si>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</si>
  <si>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</si>
  <si>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</si>
  <si>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</si>
  <si>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</si>
  <si>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</si>
  <si>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</si>
  <si>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</si>
  <si>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</si>
  <si>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</si>
  <si>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</si>
  <si>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</si>
  <si>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</si>
  <si>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</si>
  <si>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</si>
  <si>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</si>
  <si>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</si>
  <si>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</si>
  <si>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</si>
  <si>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</si>
  <si>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</si>
  <si>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</si>
  <si>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</si>
  <si>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</si>
  <si>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</si>
  <si>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</si>
  <si>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</si>
  <si>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</si>
  <si>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</si>
  <si>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</si>
  <si>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</si>
  <si>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</si>
  <si>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</si>
  <si>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</si>
  <si>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</si>
  <si>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</si>
  <si>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</si>
  <si>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</si>
  <si>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</si>
  <si>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</si>
  <si>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</si>
  <si>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</si>
  <si>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</si>
  <si>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</si>
  <si>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</si>
  <si>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</si>
  <si>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</si>
  <si>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</si>
  <si>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</si>
  <si>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</si>
  <si>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</si>
  <si>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</si>
  <si>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</si>
  <si>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</si>
  <si>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</si>
  <si>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</si>
  <si>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</si>
  <si>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</si>
  <si>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</si>
  <si>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</si>
  <si>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</si>
  <si>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</si>
  <si>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</si>
  <si>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</si>
  <si>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</si>
  <si>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</si>
  <si>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</si>
  <si>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</si>
  <si>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</si>
  <si>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</si>
  <si>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</si>
  <si>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</si>
  <si>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</si>
  <si>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</si>
  <si>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</si>
  <si>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</si>
  <si>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</si>
  <si>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</si>
  <si>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</si>
  <si>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</si>
  <si>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</si>
  <si>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</si>
  <si>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</si>
  <si>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</si>
  <si>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</si>
  <si>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</si>
  <si>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</si>
  <si>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</si>
  <si>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</si>
  <si>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</si>
  <si>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</si>
  <si>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</si>
  <si>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</si>
  <si>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</si>
  <si>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</si>
  <si>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</si>
  <si>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</si>
  <si>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</si>
  <si>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</si>
  <si>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</si>
  <si>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</si>
  <si>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</si>
  <si>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</si>
  <si>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</si>
  <si>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</si>
  <si>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</si>
  <si>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</si>
  <si>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</si>
  <si>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</si>
  <si>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</si>
  <si>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</si>
  <si>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</si>
  <si>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</si>
  <si>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</si>
  <si>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</si>
  <si>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</si>
  <si>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</si>
  <si>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</si>
  <si>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</si>
  <si>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</si>
  <si>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</si>
  <si>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</si>
  <si>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</si>
  <si>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</si>
  <si>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</si>
  <si>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</si>
  <si>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</si>
  <si>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</si>
  <si>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</si>
  <si>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</si>
  <si>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</si>
  <si>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</si>
  <si>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</si>
  <si>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</si>
  <si>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</si>
  <si>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</si>
  <si>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</si>
  <si>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</si>
  <si>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</si>
  <si>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</si>
  <si>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</si>
  <si>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</si>
  <si>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</si>
  <si>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</si>
  <si>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</si>
  <si>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</si>
  <si>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</si>
  <si>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</si>
  <si>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</si>
  <si>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</si>
  <si>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</si>
  <si>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</si>
  <si>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</si>
  <si>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</si>
  <si>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</si>
  <si>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</si>
  <si>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</si>
  <si>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</si>
  <si>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</si>
  <si>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</si>
  <si>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</si>
  <si>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</si>
  <si>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</si>
  <si>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</si>
  <si>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</si>
  <si>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</si>
  <si>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</si>
  <si>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</si>
  <si>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</si>
  <si>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</si>
  <si>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</si>
  <si>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</si>
  <si>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</si>
  <si>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</si>
  <si>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</si>
  <si>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</si>
  <si>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</si>
  <si>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</si>
  <si>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</si>
  <si>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</si>
  <si>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</si>
  <si>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</si>
  <si>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</si>
  <si>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</si>
  <si>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</si>
  <si>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</si>
  <si>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</si>
  <si>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</si>
  <si>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</si>
  <si>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</si>
  <si>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</si>
  <si>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</si>
  <si>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</si>
  <si>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</si>
  <si>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</si>
  <si>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</si>
  <si>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</si>
  <si>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</si>
  <si>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</si>
  <si>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</si>
  <si>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</si>
  <si>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</si>
  <si>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</si>
  <si>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</si>
  <si>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</si>
  <si>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</si>
  <si>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</si>
  <si>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</si>
  <si>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</si>
  <si>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</si>
  <si>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</si>
  <si>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</si>
  <si>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</si>
  <si>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</si>
  <si>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</si>
  <si>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</si>
  <si>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</si>
  <si>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</si>
  <si>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</si>
  <si>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</si>
  <si>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</si>
  <si>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</si>
  <si>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</si>
  <si>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</si>
  <si>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</si>
  <si>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</si>
  <si>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</si>
  <si>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</si>
  <si>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</si>
  <si>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</si>
  <si>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</si>
  <si>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</si>
  <si>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</si>
  <si>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</si>
  <si>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</si>
  <si>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</si>
  <si>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</si>
  <si>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</si>
  <si>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</si>
  <si>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</si>
  <si>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</si>
  <si>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</si>
  <si>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</si>
  <si>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</si>
  <si>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</si>
  <si>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</si>
  <si>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</si>
  <si>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</si>
  <si>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</si>
  <si>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</si>
  <si>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</si>
  <si>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</si>
  <si>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</si>
  <si>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</si>
  <si>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</si>
  <si>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</si>
  <si>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</si>
  <si>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</si>
  <si>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</si>
  <si>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</si>
  <si>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</si>
  <si>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</si>
  <si>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</si>
  <si>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</si>
  <si>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</si>
  <si>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</si>
  <si>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</si>
  <si>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</si>
  <si>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</si>
  <si>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</si>
  <si>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</si>
  <si>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</si>
  <si>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</si>
  <si>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</si>
  <si>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</si>
  <si>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</si>
  <si>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</si>
  <si>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</si>
  <si>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</si>
  <si>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</si>
  <si>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</si>
  <si>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</si>
  <si>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</si>
  <si>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</si>
  <si>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</si>
  <si>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</si>
  <si>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</si>
  <si>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</si>
  <si>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</si>
  <si>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</si>
  <si>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</si>
  <si>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</si>
  <si>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</si>
  <si>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</si>
  <si>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</si>
  <si>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</si>
  <si>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</si>
  <si>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</si>
  <si>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</si>
  <si>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</si>
  <si>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</si>
  <si>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</si>
  <si>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</si>
  <si>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</si>
  <si>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</si>
  <si>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</si>
  <si>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</si>
  <si>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</si>
  <si>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</si>
  <si>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</si>
  <si>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</si>
  <si>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</si>
  <si>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</si>
  <si>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</si>
  <si>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</si>
  <si>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</si>
  <si>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</si>
  <si>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</si>
  <si>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</si>
  <si>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</si>
  <si>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</si>
  <si>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</si>
  <si>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</si>
  <si>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</si>
  <si>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</si>
  <si>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</si>
  <si>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</si>
  <si>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</si>
  <si>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</si>
  <si>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</si>
  <si>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</si>
  <si>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</si>
  <si>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</si>
  <si>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</si>
  <si>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</si>
  <si>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</si>
  <si>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</si>
  <si>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</si>
  <si>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</si>
  <si>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</si>
  <si>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</si>
  <si>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</si>
  <si>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</si>
  <si>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</si>
  <si>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</si>
  <si>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</si>
  <si>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</si>
  <si>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</si>
  <si>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</si>
  <si>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</si>
  <si>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</si>
  <si>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</si>
  <si>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</si>
  <si>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</si>
  <si>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</si>
  <si>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</si>
  <si>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</si>
  <si>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</si>
  <si>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</si>
  <si>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</si>
  <si>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</si>
  <si>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</si>
  <si>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</si>
  <si>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</si>
  <si>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</si>
  <si>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</si>
  <si>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</si>
  <si>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</si>
  <si>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</si>
  <si>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</si>
  <si>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</si>
  <si>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</si>
  <si>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</si>
  <si>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</si>
  <si>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</si>
  <si>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</si>
  <si>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</si>
  <si>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</si>
  <si>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</si>
  <si>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</si>
  <si>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</si>
  <si>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</si>
  <si>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</si>
  <si>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</si>
  <si>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</si>
  <si>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</si>
  <si>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</si>
  <si>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</si>
  <si>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</si>
  <si>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</si>
  <si>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</si>
  <si>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</si>
  <si>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</si>
  <si>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</si>
  <si>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</si>
  <si>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</si>
  <si>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</si>
  <si>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</si>
  <si>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</si>
  <si>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</si>
  <si>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</si>
  <si>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</si>
  <si>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</si>
  <si>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</si>
  <si>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</si>
  <si>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</si>
  <si>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</si>
  <si>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</si>
  <si>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</si>
  <si>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</si>
  <si>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</si>
  <si>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</si>
  <si>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</si>
  <si>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</si>
  <si>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</si>
  <si>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</si>
  <si>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</si>
  <si>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</si>
  <si>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</si>
  <si>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</si>
  <si>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</si>
  <si>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</si>
  <si>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</si>
  <si>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</si>
  <si>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</si>
  <si>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</si>
  <si>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</si>
  <si>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</si>
  <si>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</si>
  <si>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</si>
  <si>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</si>
  <si>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</si>
  <si>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</si>
  <si>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</si>
  <si>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</si>
  <si>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</si>
  <si>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</si>
  <si>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</si>
  <si>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</si>
  <si>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</si>
  <si>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</si>
  <si>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</si>
  <si>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</si>
  <si>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</si>
  <si>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</si>
  <si>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</si>
  <si>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</si>
  <si>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</si>
  <si>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</si>
  <si>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</si>
  <si>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</si>
  <si>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</si>
  <si>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</si>
  <si>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</si>
  <si>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</si>
  <si>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</si>
  <si>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</si>
  <si>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</si>
  <si>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</si>
  <si>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</si>
  <si>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</si>
  <si>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</si>
  <si>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</si>
  <si>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</si>
  <si>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</si>
  <si>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</si>
  <si>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</si>
  <si>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</si>
  <si>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</si>
  <si>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</si>
  <si>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</si>
  <si>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</si>
  <si>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</si>
  <si>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</si>
  <si>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</si>
  <si>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</si>
  <si>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</si>
  <si>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</si>
  <si>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</si>
  <si>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</si>
  <si>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</si>
  <si>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</si>
  <si>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</si>
  <si>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</si>
  <si>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</si>
  <si>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</si>
  <si>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</si>
  <si>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</si>
  <si>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</si>
  <si>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</si>
  <si>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</si>
  <si>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</si>
  <si>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</si>
  <si>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</si>
  <si>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</si>
  <si>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</si>
  <si>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</si>
  <si>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</si>
  <si>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</si>
  <si>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</si>
  <si>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</si>
  <si>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</si>
  <si>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</si>
  <si>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</si>
  <si>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</si>
  <si>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</si>
  <si>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</si>
  <si>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</si>
  <si>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</si>
  <si>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</si>
  <si>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</si>
  <si>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</si>
  <si>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</si>
  <si>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</si>
  <si>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</si>
  <si>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</si>
  <si>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</si>
  <si>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</si>
  <si>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</si>
  <si>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</si>
  <si>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</si>
  <si>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</si>
  <si>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</si>
  <si>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</si>
  <si>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</si>
  <si>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</si>
  <si>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</si>
  <si>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</si>
  <si>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</si>
  <si>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</si>
  <si>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</si>
  <si>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</si>
  <si>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</si>
  <si>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</si>
  <si>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</si>
  <si>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</si>
  <si>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</si>
  <si>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</si>
  <si>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</si>
  <si>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</si>
  <si>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</si>
  <si>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</si>
  <si>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</si>
  <si>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</si>
  <si>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</si>
  <si>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</si>
  <si>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</si>
  <si>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</si>
  <si>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</si>
  <si>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</si>
  <si>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</si>
  <si>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</si>
  <si>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</si>
  <si>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</si>
  <si>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</si>
  <si>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</si>
  <si>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</si>
  <si>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</si>
  <si>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</si>
  <si>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</si>
  <si>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</si>
  <si>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</si>
  <si>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</si>
  <si>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</si>
  <si>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</si>
  <si>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</si>
  <si>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</si>
  <si>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</si>
  <si>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</si>
  <si>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</si>
  <si>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</si>
  <si>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</si>
  <si>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</si>
  <si>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</si>
  <si>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</si>
  <si>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</si>
  <si>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</si>
  <si>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</si>
  <si>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</si>
  <si>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</si>
  <si>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</si>
  <si>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</si>
  <si>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</si>
  <si>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</si>
  <si>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</si>
  <si>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</si>
  <si>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</si>
  <si>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</si>
  <si>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</si>
  <si>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</si>
  <si>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</si>
  <si>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</si>
  <si>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</si>
  <si>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</si>
  <si>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</si>
  <si>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</si>
  <si>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</si>
  <si>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</si>
  <si>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</si>
  <si>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</si>
  <si>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</si>
  <si>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</si>
  <si>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</si>
  <si>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</si>
  <si>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</si>
  <si>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</si>
  <si>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</si>
  <si>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</si>
  <si>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</si>
  <si>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</si>
  <si>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</si>
  <si>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</si>
  <si>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</si>
  <si>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</si>
  <si>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</si>
  <si>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</si>
  <si>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</si>
  <si>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</si>
  <si>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</si>
  <si>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</si>
  <si>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</si>
  <si>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</si>
  <si>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</si>
  <si>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</si>
  <si>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</si>
  <si>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</si>
  <si>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</si>
  <si>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</si>
  <si>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</si>
  <si>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</si>
  <si>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</si>
  <si>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</si>
  <si>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</si>
  <si>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</si>
  <si>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</si>
  <si>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</si>
  <si>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</si>
  <si>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</si>
  <si>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</si>
  <si>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</si>
  <si>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</si>
  <si>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</si>
  <si>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</si>
  <si>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</si>
  <si>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</si>
  <si>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</si>
  <si>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</si>
  <si>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</si>
  <si>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</si>
  <si>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</si>
  <si>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</si>
  <si>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</si>
  <si>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</si>
  <si>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</si>
  <si>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</si>
  <si>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</si>
  <si>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</si>
  <si>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</si>
  <si>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</si>
  <si>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</si>
  <si>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</si>
  <si>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</si>
  <si>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</si>
  <si>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</si>
  <si>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</si>
  <si>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</si>
  <si>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</si>
  <si>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</si>
  <si>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</si>
  <si>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</si>
  <si>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</si>
  <si>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</si>
  <si>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</si>
  <si>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</si>
  <si>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</si>
  <si>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</si>
  <si>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</si>
  <si>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</si>
  <si>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</si>
  <si>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</si>
  <si>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</si>
  <si>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</si>
  <si>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</si>
  <si>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</si>
  <si>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</si>
  <si>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</si>
  <si>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</si>
  <si>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</si>
  <si>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</si>
  <si>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</si>
  <si>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</si>
  <si>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</si>
  <si>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</si>
  <si>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</si>
  <si>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</si>
  <si>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</si>
  <si>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</si>
  <si>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</si>
  <si>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</si>
  <si>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</si>
  <si>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</si>
  <si>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</si>
  <si>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</si>
  <si>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</si>
  <si>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</si>
  <si>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</si>
  <si>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</si>
  <si>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</si>
  <si>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</si>
  <si>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</si>
  <si>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</si>
  <si>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</si>
  <si>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</si>
  <si>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</si>
  <si>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</si>
  <si>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</si>
  <si>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</si>
  <si>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</si>
  <si>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</si>
  <si>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</si>
  <si>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</si>
  <si>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</si>
  <si>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</si>
  <si>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</si>
  <si>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</si>
  <si>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</si>
  <si>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</si>
  <si>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</si>
  <si>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</si>
  <si>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</si>
  <si>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</si>
  <si>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</si>
  <si>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</si>
  <si>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</si>
  <si>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</si>
  <si>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</si>
  <si>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</si>
  <si>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</si>
  <si>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</si>
  <si>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</si>
  <si>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</si>
  <si>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</si>
  <si>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</si>
  <si>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</si>
  <si>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</si>
  <si>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</si>
  <si>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</si>
  <si>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</si>
  <si>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</si>
  <si>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</si>
  <si>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</si>
  <si>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</si>
  <si>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</si>
  <si>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</si>
  <si>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</si>
  <si>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</si>
  <si>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</si>
  <si>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</si>
  <si>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</si>
  <si>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</si>
  <si>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</si>
  <si>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</si>
  <si>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</si>
  <si>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</si>
  <si>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</si>
  <si>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</si>
  <si>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</si>
  <si>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</si>
  <si>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</si>
  <si>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</si>
  <si>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</si>
  <si>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</si>
  <si>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</si>
  <si>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</si>
  <si>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</si>
  <si>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</si>
  <si>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</si>
  <si>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</si>
  <si>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</si>
  <si>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</si>
  <si>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</si>
  <si>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</si>
  <si>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</si>
  <si>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</si>
  <si>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</si>
  <si>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</si>
  <si>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</si>
  <si>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</si>
  <si>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</si>
  <si>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</si>
  <si>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</si>
  <si>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</si>
  <si>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</si>
  <si>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</si>
  <si>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</si>
  <si>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</si>
  <si>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</si>
  <si>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</si>
  <si>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</si>
  <si>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</si>
  <si>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</si>
  <si>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</si>
  <si>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</si>
  <si>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</si>
  <si>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</si>
  <si>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</si>
  <si>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</si>
  <si>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</si>
  <si>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</si>
  <si>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</si>
  <si>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</si>
  <si>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</si>
  <si>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</si>
  <si>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</si>
  <si>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</si>
  <si>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</si>
  <si>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</si>
  <si>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</si>
  <si>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</si>
  <si>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</si>
  <si>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</si>
  <si>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</si>
  <si>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</si>
  <si>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</si>
  <si>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</si>
  <si>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</si>
  <si>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</si>
  <si>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</si>
  <si>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</si>
  <si>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</si>
  <si>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</si>
  <si>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</si>
  <si>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</si>
  <si>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</si>
  <si>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</si>
  <si>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</si>
  <si>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</si>
  <si>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</si>
  <si>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</si>
  <si>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</si>
  <si>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</si>
  <si>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</si>
  <si>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</si>
  <si>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</si>
  <si>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</si>
  <si>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</si>
  <si>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</si>
  <si>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</si>
  <si>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</si>
  <si>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</si>
  <si>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</si>
  <si>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</si>
  <si>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</si>
  <si>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</si>
  <si>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</si>
  <si>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</si>
  <si>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</si>
  <si>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</si>
  <si>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</si>
  <si>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</si>
  <si>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</si>
  <si>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</si>
  <si>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</si>
  <si>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</si>
  <si>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</si>
  <si>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</si>
  <si>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</si>
  <si>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</si>
  <si>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</si>
  <si>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</si>
  <si>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</si>
  <si>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</si>
  <si>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</si>
  <si>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</si>
  <si>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</si>
  <si>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</si>
  <si>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</si>
  <si>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</si>
  <si>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</si>
  <si>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</si>
  <si>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</si>
  <si>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</si>
  <si>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</si>
  <si>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</si>
  <si>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</si>
  <si>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</si>
  <si>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</si>
  <si>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</si>
  <si>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</si>
  <si>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</si>
  <si>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</si>
  <si>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</si>
  <si>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</si>
  <si>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</si>
  <si>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</si>
  <si>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</si>
  <si>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</si>
  <si>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</si>
  <si>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</si>
  <si>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</si>
  <si>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</si>
  <si>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</si>
  <si>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</si>
  <si>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</si>
  <si>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</si>
  <si>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</si>
  <si>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</si>
  <si>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</si>
  <si>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</si>
  <si>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</si>
  <si>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</si>
  <si>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</si>
  <si>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</si>
  <si>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</si>
  <si>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</si>
  <si>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</si>
  <si>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</si>
  <si>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</si>
  <si>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</si>
  <si>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</si>
  <si>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</si>
  <si>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</si>
  <si>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</si>
  <si>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</si>
  <si>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</si>
  <si>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</si>
  <si>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</si>
  <si>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</si>
  <si>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</si>
  <si>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</si>
  <si>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</si>
  <si>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</si>
  <si>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</si>
  <si>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</si>
  <si>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</si>
  <si>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</si>
  <si>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</si>
  <si>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</si>
  <si>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</si>
  <si>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</si>
  <si>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</si>
  <si>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</si>
  <si>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</si>
  <si>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</si>
  <si>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</si>
  <si>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</si>
  <si>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</si>
  <si>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</si>
  <si>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</si>
  <si>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</si>
  <si>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</si>
  <si>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</si>
  <si>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</si>
  <si>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</si>
  <si>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</si>
  <si>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</si>
  <si>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</si>
  <si>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</si>
  <si>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</si>
  <si>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</si>
  <si>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</si>
  <si>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</si>
  <si>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</si>
  <si>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</si>
  <si>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</si>
  <si>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</si>
  <si>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</si>
  <si>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</si>
  <si>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</si>
  <si>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</si>
  <si>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</si>
  <si>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</si>
  <si>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</si>
  <si>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</si>
  <si>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</si>
  <si>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</si>
  <si>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</si>
  <si>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</si>
  <si>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</si>
  <si>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</si>
  <si>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</si>
  <si>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</si>
  <si>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</si>
  <si>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</si>
  <si>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</si>
  <si>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</si>
  <si>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</si>
  <si>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</si>
  <si>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</si>
  <si>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</si>
  <si>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</si>
  <si>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</si>
  <si>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</si>
  <si>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</si>
  <si>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</si>
  <si>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</si>
  <si>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</si>
  <si>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</si>
  <si>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</si>
  <si>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</si>
  <si>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</si>
  <si>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</si>
  <si>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</si>
  <si>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</si>
  <si>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</si>
  <si>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</si>
  <si>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</si>
  <si>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</si>
  <si>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</si>
  <si>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</si>
  <si>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</si>
  <si>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</si>
  <si>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</si>
  <si>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</si>
  <si>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</si>
  <si>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</si>
  <si>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</si>
  <si>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</si>
  <si>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</si>
  <si>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</si>
  <si>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</si>
  <si>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</si>
  <si>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</si>
  <si>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</si>
  <si>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</si>
  <si>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</si>
  <si>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</si>
  <si>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</si>
  <si>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</si>
  <si>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</si>
  <si>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</si>
  <si>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</si>
  <si>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</si>
  <si>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</si>
  <si>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</si>
  <si>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</si>
  <si>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</si>
  <si>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</si>
  <si>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</si>
  <si>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</si>
  <si>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</si>
  <si>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</si>
  <si>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</si>
  <si>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</si>
  <si>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</si>
  <si>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</si>
  <si>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</si>
  <si>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</si>
  <si>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</si>
  <si>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</si>
  <si>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</si>
  <si>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</si>
  <si>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</si>
  <si>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</si>
  <si>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</si>
  <si>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</si>
  <si>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</si>
  <si>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</si>
  <si>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</si>
  <si>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</si>
  <si>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</si>
  <si>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</si>
  <si>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</si>
  <si>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</si>
  <si>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</si>
  <si>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</si>
  <si>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</si>
  <si>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</si>
  <si>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</si>
  <si>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</si>
  <si>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</si>
  <si>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</si>
  <si>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</si>
  <si>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</si>
  <si>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</si>
  <si>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</si>
  <si>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</si>
  <si>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</si>
  <si>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</si>
  <si>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</si>
  <si>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</si>
  <si>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</si>
  <si>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</si>
  <si>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</si>
  <si>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</si>
  <si>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</si>
  <si>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</si>
  <si>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</si>
  <si>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</si>
  <si>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</si>
  <si>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</si>
  <si>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</si>
  <si>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</si>
  <si>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</si>
  <si>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</si>
  <si>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</si>
  <si>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</si>
  <si>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</si>
  <si>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</si>
  <si>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</si>
  <si>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</si>
  <si>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</si>
  <si>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</si>
  <si>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</si>
  <si>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</si>
  <si>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</si>
  <si>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</si>
  <si>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</si>
  <si>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</si>
  <si>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</si>
  <si>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</si>
  <si>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</si>
  <si>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</si>
  <si>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</si>
  <si>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</si>
  <si>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</si>
  <si>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</si>
  <si>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</si>
  <si>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</si>
  <si>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</si>
  <si>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</si>
  <si>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</si>
  <si>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</si>
  <si>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</si>
  <si>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</si>
  <si>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</si>
  <si>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</si>
  <si>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</si>
  <si>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</si>
  <si>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</si>
  <si>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</si>
  <si>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</si>
  <si>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</si>
  <si>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</si>
  <si>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</si>
  <si>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</si>
  <si>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</si>
  <si>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</si>
  <si>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</si>
  <si>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</si>
  <si>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</si>
  <si>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</si>
  <si>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</si>
  <si>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</si>
  <si>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</si>
  <si>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</si>
  <si>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</si>
  <si>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</si>
  <si>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</si>
  <si>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</si>
  <si>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</si>
  <si>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</si>
  <si>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</si>
  <si>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</si>
  <si>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</si>
  <si>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</si>
  <si>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</si>
  <si>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</si>
  <si>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</si>
  <si>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</si>
  <si>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</si>
  <si>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</si>
  <si>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</si>
  <si>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</si>
  <si>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</si>
  <si>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</si>
  <si>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</si>
  <si>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</si>
  <si>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</si>
  <si>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</si>
  <si>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</si>
  <si>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</si>
  <si>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</si>
  <si>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</si>
  <si>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</si>
  <si>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</si>
  <si>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</si>
  <si>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</si>
  <si>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</si>
  <si>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</si>
  <si>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</si>
  <si>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</si>
  <si>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</si>
  <si>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</si>
  <si>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</si>
  <si>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</si>
  <si>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</si>
  <si>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</si>
  <si>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</si>
  <si>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</si>
  <si>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</si>
  <si>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</si>
  <si>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</si>
  <si>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</si>
  <si>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</si>
  <si>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</si>
  <si>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</si>
  <si>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</si>
  <si>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</si>
  <si>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</si>
  <si>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</si>
  <si>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</si>
  <si>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</si>
  <si>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</si>
  <si>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</si>
  <si>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</si>
  <si>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</si>
  <si>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</si>
  <si>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</si>
  <si>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</si>
  <si>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</si>
  <si>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</si>
  <si>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</si>
  <si>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</si>
  <si>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</si>
  <si>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</si>
  <si>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</si>
  <si>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</si>
  <si>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</si>
  <si>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</si>
  <si>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</si>
  <si>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</si>
  <si>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</si>
  <si>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</si>
  <si>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</si>
  <si>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</si>
  <si>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</si>
  <si>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</si>
  <si>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</si>
  <si>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</si>
  <si>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</si>
  <si>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</si>
  <si>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</si>
  <si>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</si>
  <si>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</si>
  <si>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</si>
  <si>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</si>
  <si>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</si>
  <si>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</si>
  <si>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</si>
  <si>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</si>
  <si>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</si>
  <si>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</si>
  <si>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</si>
  <si>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</si>
  <si>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</si>
  <si>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</si>
  <si>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</si>
  <si>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</si>
  <si>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</si>
  <si>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</si>
  <si>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</si>
  <si>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</si>
  <si>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</si>
  <si>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</si>
  <si>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</si>
  <si>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</si>
  <si>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</si>
  <si>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</si>
  <si>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</si>
  <si>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</si>
  <si>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</si>
  <si>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</si>
  <si>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</si>
  <si>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</si>
  <si>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</si>
  <si>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</si>
  <si>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</si>
  <si>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</si>
  <si>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</si>
  <si>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</si>
  <si>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</si>
  <si>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</si>
  <si>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</si>
  <si>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</si>
  <si>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</si>
  <si>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</si>
  <si>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</si>
  <si>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</si>
  <si>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</si>
  <si>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</si>
  <si>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</si>
  <si>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</si>
  <si>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</si>
  <si>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</si>
  <si>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</si>
  <si>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</si>
  <si>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</si>
  <si>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</si>
  <si>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</si>
  <si>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</si>
  <si>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</si>
  <si>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</si>
  <si>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</si>
  <si>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</si>
  <si>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</si>
  <si>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</si>
  <si>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</si>
  <si>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</si>
  <si>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</si>
  <si>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</si>
  <si>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</si>
  <si>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</si>
  <si>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</si>
  <si>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</si>
  <si>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</si>
  <si>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</si>
  <si>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</si>
  <si>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</si>
  <si>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</si>
  <si>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</si>
  <si>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</si>
  <si>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</si>
  <si>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</si>
  <si>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</si>
  <si>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</si>
  <si>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</si>
  <si>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</si>
  <si>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</si>
  <si>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</si>
  <si>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</si>
  <si>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</si>
  <si>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</si>
  <si>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</si>
  <si>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</si>
  <si>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</si>
  <si>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</si>
  <si>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</si>
  <si>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</si>
  <si>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</si>
  <si>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</si>
  <si>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</si>
  <si>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</si>
  <si>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</si>
  <si>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</si>
  <si>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</si>
  <si>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</si>
  <si>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</si>
  <si>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</si>
  <si>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</si>
  <si>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</si>
  <si>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</si>
  <si>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</si>
  <si>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</si>
  <si>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</si>
  <si>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</si>
  <si>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</si>
  <si>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</si>
  <si>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</si>
  <si>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</si>
  <si>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</si>
  <si>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</si>
  <si>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</si>
  <si>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</si>
  <si>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</si>
  <si>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</si>
  <si>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</si>
  <si>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</si>
  <si>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</si>
  <si>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</si>
  <si>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</si>
  <si>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</si>
  <si>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</si>
  <si>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</si>
  <si>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</si>
  <si>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</si>
  <si>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</si>
  <si>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</si>
  <si>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</si>
  <si>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</si>
  <si>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</si>
  <si>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</si>
  <si>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</si>
  <si>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</si>
  <si>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</si>
  <si>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</si>
  <si>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</si>
  <si>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</si>
  <si>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</si>
  <si>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</si>
  <si>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</si>
  <si>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</si>
  <si>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</si>
  <si>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</si>
  <si>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</si>
  <si>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</si>
  <si>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</si>
  <si>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</si>
  <si>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</si>
  <si>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</si>
  <si>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</si>
  <si>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</si>
  <si>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</si>
  <si>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</si>
  <si>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</si>
  <si>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</si>
  <si>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</si>
  <si>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</si>
  <si>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</si>
  <si>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</si>
  <si>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</si>
  <si>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</si>
  <si>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</si>
  <si>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</si>
  <si>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</si>
  <si>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</si>
  <si>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</si>
  <si>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</si>
  <si>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</si>
  <si>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</si>
  <si>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</si>
  <si>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</si>
  <si>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</si>
  <si>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</si>
  <si>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</si>
  <si>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</si>
  <si>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</si>
  <si>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</si>
  <si>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</si>
  <si>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</si>
  <si>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</si>
  <si>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</si>
  <si>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</si>
  <si>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</si>
  <si>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</si>
  <si>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</si>
  <si>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</si>
  <si>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</si>
  <si>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</si>
  <si>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</si>
  <si>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</si>
  <si>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</si>
  <si>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</si>
  <si>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</si>
  <si>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</si>
  <si>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</si>
  <si>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</si>
  <si>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</si>
  <si>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</si>
  <si>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</si>
  <si>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</si>
  <si>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</si>
  <si>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</si>
  <si>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</si>
  <si>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</si>
  <si>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</si>
  <si>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</si>
  <si>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</si>
  <si>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</si>
  <si>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</si>
  <si>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</si>
  <si>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</si>
  <si>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</si>
  <si>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</si>
  <si>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</si>
  <si>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</si>
  <si>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</si>
  <si>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</si>
  <si>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</si>
  <si>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</si>
  <si>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</si>
  <si>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</si>
  <si>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</si>
  <si>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</si>
  <si>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</si>
  <si>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</si>
  <si>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</si>
  <si>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</si>
  <si>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</si>
  <si>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</si>
  <si>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</si>
  <si>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</si>
  <si>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</si>
  <si>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</si>
  <si>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</si>
  <si>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</si>
  <si>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</si>
  <si>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</si>
  <si>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</si>
  <si>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</si>
  <si>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</si>
  <si>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</si>
  <si>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</si>
  <si>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</si>
  <si>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</si>
  <si>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</si>
  <si>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</si>
  <si>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</si>
  <si>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</si>
  <si>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</si>
  <si>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</si>
  <si>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</si>
  <si>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</si>
  <si>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</si>
  <si>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</si>
  <si>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</si>
  <si>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</si>
  <si>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</si>
  <si>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</si>
  <si>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</si>
  <si>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</si>
  <si>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</si>
  <si>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</si>
  <si>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</si>
  <si>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</si>
  <si>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</si>
  <si>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</si>
  <si>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</si>
  <si>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</si>
  <si>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</si>
  <si>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</si>
  <si>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</si>
  <si>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</si>
  <si>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</si>
  <si>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</si>
  <si>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</si>
  <si>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</si>
  <si>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</si>
  <si>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</si>
  <si>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</si>
  <si>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</si>
  <si>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</si>
  <si>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</si>
  <si>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</si>
  <si>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</si>
  <si>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</si>
  <si>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</si>
  <si>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</si>
  <si>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</si>
  <si>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</si>
  <si>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</si>
  <si>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</si>
  <si>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</si>
  <si>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</si>
  <si>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</si>
  <si>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</si>
  <si>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</si>
  <si>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</si>
  <si>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</si>
  <si>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</si>
  <si>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</si>
  <si>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</si>
  <si>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</si>
  <si>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</si>
  <si>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</si>
  <si>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</si>
  <si>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</si>
  <si>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</si>
  <si>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</si>
  <si>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</si>
  <si>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</si>
  <si>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</si>
  <si>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</si>
  <si>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</si>
  <si>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</si>
  <si>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</si>
  <si>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</si>
  <si>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</si>
  <si>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</si>
  <si>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</si>
  <si>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</si>
  <si>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</si>
  <si>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</si>
  <si>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</si>
  <si>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</si>
  <si>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</si>
  <si>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</si>
  <si>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</si>
  <si>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</si>
  <si>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</si>
  <si>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</si>
  <si>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</si>
  <si>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</si>
  <si>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</si>
  <si>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</si>
  <si>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</si>
  <si>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</si>
  <si>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</si>
  <si>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</si>
  <si>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</si>
  <si>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</si>
  <si>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</si>
  <si>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</si>
  <si>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</si>
  <si>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</si>
  <si>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</si>
  <si>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</si>
  <si>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</si>
  <si>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</si>
  <si>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</si>
  <si>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</si>
  <si>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</si>
  <si>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</si>
  <si>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</si>
  <si>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</si>
  <si>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</si>
  <si>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</si>
  <si>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</si>
  <si>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</si>
  <si>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</si>
  <si>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</si>
  <si>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</si>
  <si>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</si>
  <si>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</si>
  <si>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</si>
  <si>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</si>
  <si>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</si>
  <si>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</si>
  <si>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</si>
  <si>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</si>
  <si>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</si>
  <si>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</si>
  <si>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</si>
  <si>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</si>
  <si>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</si>
  <si>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</si>
  <si>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</si>
  <si>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</si>
  <si>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</si>
  <si>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</si>
  <si>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</si>
  <si>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</si>
  <si>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</si>
  <si>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</si>
  <si>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</si>
  <si>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</si>
  <si>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</si>
  <si>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</si>
  <si>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</si>
  <si>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</si>
  <si>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</si>
  <si>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</si>
  <si>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</si>
  <si>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</si>
  <si>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</si>
  <si>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</si>
  <si>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</si>
  <si>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</si>
  <si>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</si>
  <si>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</si>
  <si>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</si>
  <si>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</si>
  <si>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</si>
  <si>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</si>
  <si>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</si>
  <si>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</si>
  <si>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</si>
  <si>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</si>
  <si>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</si>
  <si>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</si>
  <si>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</si>
  <si>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</si>
  <si>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</si>
  <si>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</si>
  <si>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</si>
  <si>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</si>
  <si>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</si>
  <si>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</si>
  <si>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</si>
  <si>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</si>
  <si>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</si>
  <si>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</si>
  <si>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</si>
  <si>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</si>
  <si>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</si>
  <si>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</si>
  <si>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</si>
  <si>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</si>
  <si>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</si>
  <si>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</si>
  <si>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</si>
  <si>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</si>
  <si>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</si>
  <si>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</si>
  <si>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</si>
  <si>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</si>
  <si>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</si>
  <si>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</si>
  <si>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</si>
  <si>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</si>
  <si>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</si>
  <si>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</si>
  <si>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</si>
  <si>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</si>
  <si>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</si>
  <si>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</si>
  <si>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</si>
  <si>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</si>
  <si>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</si>
  <si>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</si>
  <si>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</si>
  <si>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</si>
  <si>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</si>
  <si>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</si>
  <si>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</si>
  <si>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</si>
  <si>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</si>
  <si>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</si>
  <si>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</si>
  <si>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</si>
  <si>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</si>
  <si>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</si>
  <si>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</si>
  <si>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</si>
  <si>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</si>
  <si>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</si>
  <si>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</si>
  <si>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</si>
  <si>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</si>
  <si>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</si>
  <si>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</si>
  <si>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</si>
  <si>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</si>
  <si>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</si>
  <si>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</si>
  <si>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</si>
  <si>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</si>
  <si>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</si>
  <si>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</si>
  <si>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</si>
  <si>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</si>
  <si>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</si>
  <si>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</si>
  <si>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</si>
  <si>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</si>
  <si>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</si>
  <si>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</si>
  <si>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</si>
  <si>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</si>
  <si>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</si>
  <si>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</si>
  <si>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</si>
  <si>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</si>
  <si>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</si>
  <si>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</si>
  <si>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</si>
  <si>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</si>
  <si>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</si>
  <si>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</si>
  <si>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</si>
  <si>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</si>
  <si>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</si>
  <si>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</si>
  <si>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</si>
  <si>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</si>
  <si>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</si>
  <si>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</si>
  <si>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</si>
  <si>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</si>
  <si>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</si>
  <si>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</si>
  <si>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</si>
  <si>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</si>
  <si>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</si>
  <si>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</si>
  <si>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</si>
  <si>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</si>
  <si>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</si>
  <si>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</si>
  <si>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</si>
  <si>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</si>
  <si>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</si>
  <si>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</si>
  <si>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</si>
  <si>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</si>
  <si>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</si>
  <si>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</si>
  <si>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</si>
  <si>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</si>
  <si>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</si>
  <si>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</si>
  <si>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</si>
  <si>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</si>
  <si>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</si>
  <si>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</si>
  <si>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</si>
  <si>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</si>
  <si>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</si>
  <si>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</si>
  <si>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</si>
  <si>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</si>
  <si>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</si>
  <si>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</si>
  <si>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</si>
  <si>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</si>
  <si>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</si>
  <si>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</si>
  <si>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</si>
  <si>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</si>
  <si>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</si>
  <si>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</si>
  <si>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</si>
  <si>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</si>
  <si>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</si>
  <si>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</si>
  <si>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</si>
  <si>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</si>
  <si>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</si>
  <si>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</si>
  <si>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</si>
  <si>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</si>
  <si>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</si>
  <si>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</si>
  <si>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</si>
  <si>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</si>
  <si>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</si>
  <si>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</si>
  <si>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</si>
  <si>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</si>
  <si>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</si>
  <si>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</si>
  <si>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</si>
  <si>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</si>
  <si>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</si>
  <si>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</si>
  <si>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</si>
  <si>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</si>
  <si>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</si>
  <si>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</si>
  <si>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</si>
  <si>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</si>
  <si>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</si>
  <si>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</si>
  <si>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</si>
  <si>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</si>
  <si>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</si>
  <si>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</si>
  <si>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</si>
  <si>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</si>
  <si>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</si>
  <si>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</si>
  <si>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</si>
  <si>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</si>
  <si>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</si>
  <si>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</si>
  <si>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</si>
  <si>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</si>
  <si>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</si>
  <si>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</si>
  <si>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</si>
  <si>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</si>
  <si>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</si>
  <si>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</si>
  <si>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</si>
  <si>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</si>
  <si>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</si>
  <si>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</si>
  <si>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</si>
  <si>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</si>
  <si>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</si>
  <si>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</si>
  <si>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</si>
  <si>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</si>
  <si>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</si>
  <si>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</si>
  <si>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</si>
  <si>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</si>
  <si>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</si>
  <si>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</si>
  <si>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</si>
  <si>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</si>
  <si>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</si>
  <si>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</si>
  <si>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</si>
  <si>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</si>
  <si>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</si>
  <si>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</si>
  <si>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</si>
  <si>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</si>
  <si>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</si>
  <si>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</si>
  <si>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</si>
  <si>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</si>
  <si>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</si>
  <si>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</si>
  <si>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</si>
  <si>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</si>
  <si>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</si>
  <si>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</si>
  <si>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</si>
  <si>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</si>
  <si>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</si>
  <si>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</si>
  <si>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</si>
  <si>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</si>
  <si>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</si>
  <si>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</si>
  <si>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</si>
  <si>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</si>
  <si>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</si>
  <si>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</si>
  <si>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</si>
  <si>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</si>
  <si>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</si>
  <si>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</si>
  <si>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</si>
  <si>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</si>
  <si>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</si>
  <si>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</si>
  <si>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</si>
  <si>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</si>
  <si>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</si>
  <si>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</si>
  <si>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</si>
  <si>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</si>
  <si>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</si>
  <si>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</si>
  <si>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</si>
  <si>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</si>
  <si>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</si>
  <si>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</si>
  <si>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</si>
  <si>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</si>
  <si>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</si>
  <si>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</si>
  <si>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</si>
  <si>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</si>
  <si>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</si>
  <si>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</si>
  <si>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</si>
  <si>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</si>
  <si>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</si>
  <si>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</si>
  <si>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</si>
  <si>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</si>
  <si>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</si>
  <si>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</si>
  <si>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</si>
  <si>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</si>
  <si>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</si>
  <si>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</si>
  <si>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</si>
  <si>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</si>
  <si>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</si>
  <si>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</si>
  <si>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</si>
  <si>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</si>
  <si>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</si>
  <si>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</si>
  <si>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</si>
  <si>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</si>
  <si>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</si>
  <si>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</si>
  <si>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</si>
  <si>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</si>
  <si>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</si>
  <si>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</si>
  <si>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</si>
  <si>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</si>
  <si>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</si>
  <si>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</si>
  <si>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</si>
  <si>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</si>
  <si>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</si>
  <si>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</si>
  <si>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</si>
  <si>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</si>
  <si>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</si>
  <si>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</si>
  <si>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</si>
  <si>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</si>
  <si>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</si>
  <si>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</si>
  <si>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</si>
  <si>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</si>
  <si>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</si>
  <si>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</si>
  <si>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</si>
  <si>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</si>
  <si>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</si>
  <si>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</si>
  <si>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</si>
  <si>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</si>
  <si>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</si>
  <si>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</si>
  <si>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</si>
  <si>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</si>
  <si>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</si>
  <si>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</si>
  <si>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</si>
  <si>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</si>
  <si>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</si>
  <si>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</si>
  <si>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</si>
  <si>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</si>
  <si>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</si>
  <si>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</si>
  <si>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</si>
  <si>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</si>
  <si>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</si>
  <si>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</si>
  <si>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</si>
  <si>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</si>
  <si>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</si>
  <si>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</si>
  <si>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</si>
  <si>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</si>
  <si>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</si>
  <si>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</si>
  <si>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</si>
  <si>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</si>
  <si>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</si>
  <si>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</si>
  <si>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</si>
  <si>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</si>
  <si>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</si>
  <si>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</si>
  <si>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</si>
  <si>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</si>
  <si>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</si>
  <si>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</si>
  <si>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</si>
  <si>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</si>
  <si>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</si>
  <si>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</si>
  <si>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</si>
  <si>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</si>
  <si>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</si>
  <si>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</si>
  <si>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</si>
  <si>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</si>
  <si>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</si>
  <si>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</si>
  <si>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</si>
  <si>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</si>
  <si>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</si>
  <si>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</si>
  <si>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</si>
  <si>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</si>
  <si>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</si>
  <si>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</si>
  <si>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</si>
  <si>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</si>
  <si>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</si>
  <si>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</si>
  <si>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</si>
  <si>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</si>
  <si>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</si>
  <si>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</si>
  <si>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</si>
  <si>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</si>
  <si>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</si>
  <si>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</si>
  <si>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</si>
  <si>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</si>
  <si>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</si>
  <si>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</si>
  <si>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</si>
  <si>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</si>
  <si>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</si>
  <si>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</si>
  <si>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</si>
  <si>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</si>
  <si>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</si>
  <si>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</si>
  <si>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</si>
  <si>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</si>
  <si>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</si>
  <si>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</si>
  <si>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</si>
  <si>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</si>
  <si>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</si>
  <si>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</si>
  <si>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</si>
  <si>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</si>
  <si>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</si>
  <si>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</si>
  <si>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</si>
  <si>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</si>
  <si>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</si>
  <si>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</si>
  <si>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</si>
  <si>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</si>
  <si>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</si>
  <si>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</si>
  <si>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</si>
  <si>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</si>
  <si>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</si>
  <si>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</si>
  <si>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</si>
  <si>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</si>
  <si>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</si>
  <si>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</si>
  <si>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</si>
  <si>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</si>
  <si>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</si>
  <si>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</si>
  <si>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</si>
  <si>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</si>
  <si>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</si>
  <si>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</si>
  <si>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</si>
  <si>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</si>
  <si>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</si>
  <si>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</si>
  <si>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</si>
  <si>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</si>
  <si>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</si>
  <si>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</si>
  <si>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</si>
  <si>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</si>
  <si>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</si>
  <si>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</si>
  <si>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</si>
  <si>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</si>
  <si>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</si>
  <si>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</si>
  <si>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</si>
  <si>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</si>
  <si>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</si>
  <si>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</si>
  <si>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</si>
  <si>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</si>
  <si>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</si>
  <si>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</si>
  <si>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</si>
  <si>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</si>
  <si>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</si>
  <si>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</si>
  <si>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</si>
  <si>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</si>
  <si>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</si>
  <si>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</si>
  <si>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</si>
  <si>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</si>
  <si>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</si>
  <si>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</si>
  <si>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</si>
  <si>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</si>
  <si>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</si>
  <si>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</si>
  <si>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</si>
  <si>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</si>
  <si>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</si>
  <si>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</si>
  <si>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</si>
  <si>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</si>
  <si>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</si>
  <si>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</si>
  <si>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</si>
  <si>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</si>
  <si>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</si>
  <si>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</si>
  <si>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</si>
  <si>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</si>
  <si>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</si>
  <si>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</si>
  <si>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</si>
  <si>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</si>
  <si>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</si>
  <si>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</si>
  <si>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</si>
  <si>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</si>
  <si>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</si>
  <si>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</si>
  <si>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</si>
  <si>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</si>
  <si>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</si>
  <si>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</si>
  <si>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</si>
  <si>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</si>
  <si>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</si>
  <si>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</si>
  <si>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</si>
  <si>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</si>
  <si>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</si>
  <si>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</si>
  <si>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</si>
  <si>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</si>
  <si>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</si>
  <si>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</si>
  <si>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</si>
  <si>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</si>
  <si>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</si>
  <si>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</si>
  <si>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</si>
  <si>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</si>
  <si>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</si>
  <si>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</si>
  <si>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</si>
  <si>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</si>
  <si>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</si>
  <si>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</si>
  <si>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</si>
  <si>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</si>
  <si>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</si>
  <si>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</si>
  <si>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</si>
  <si>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</si>
  <si>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</si>
  <si>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</si>
  <si>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</si>
  <si>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</si>
  <si>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</si>
  <si>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</si>
  <si>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</si>
  <si>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</si>
  <si>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</si>
  <si>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</si>
  <si>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</si>
  <si>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</si>
  <si>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</si>
  <si>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</si>
  <si>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</si>
  <si>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</si>
  <si>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</si>
  <si>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</si>
  <si>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</si>
  <si>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</si>
  <si>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</si>
  <si>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</si>
  <si>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</si>
  <si>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</si>
  <si>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</si>
  <si>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</si>
  <si>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</si>
  <si>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</si>
  <si>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</si>
  <si>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</si>
  <si>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</si>
  <si>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</si>
  <si>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</si>
  <si>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</si>
  <si>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</si>
  <si>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</si>
  <si>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</si>
  <si>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</si>
  <si>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</si>
  <si>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</si>
  <si>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</si>
  <si>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</si>
  <si>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</si>
  <si>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</si>
  <si>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</si>
  <si>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</si>
  <si>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</si>
  <si>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</si>
  <si>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</si>
  <si>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</si>
  <si>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</si>
  <si>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</si>
  <si>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</si>
  <si>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</si>
  <si>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</si>
  <si>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</si>
  <si>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</si>
  <si>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</si>
  <si>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</si>
  <si>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</si>
  <si>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</si>
  <si>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</si>
  <si>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</si>
  <si>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</si>
  <si>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</si>
  <si>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</si>
  <si>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</si>
  <si>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</si>
  <si>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</si>
  <si>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</si>
  <si>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</si>
  <si>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</si>
  <si>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</si>
  <si>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</si>
  <si>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</si>
  <si>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</si>
  <si>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</si>
  <si>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</si>
  <si>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</si>
  <si>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</si>
  <si>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</si>
  <si>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</si>
  <si>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</si>
  <si>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</si>
  <si>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</si>
  <si>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</si>
  <si>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</si>
  <si>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</si>
  <si>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</si>
  <si>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</si>
  <si>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</si>
  <si>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</si>
  <si>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</si>
  <si>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</si>
  <si>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</si>
  <si>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</si>
  <si>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</si>
  <si>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</si>
  <si>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</si>
  <si>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</si>
  <si>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</si>
  <si>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</si>
  <si>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</si>
  <si>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</si>
  <si>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</si>
  <si>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</si>
  <si>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</si>
  <si>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</si>
  <si>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</si>
  <si>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</si>
  <si>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</si>
  <si>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</si>
  <si>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</si>
  <si>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</si>
  <si>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</si>
  <si>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</si>
  <si>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</si>
  <si>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</si>
  <si>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</si>
  <si>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</si>
  <si>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</si>
  <si>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</si>
  <si>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</si>
  <si>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</si>
  <si>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</si>
  <si>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</si>
  <si>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</si>
  <si>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</si>
  <si>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</si>
  <si>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</si>
  <si>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</si>
  <si>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</si>
  <si>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</si>
  <si>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</si>
  <si>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</si>
  <si>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</si>
  <si>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</si>
  <si>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</si>
  <si>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</si>
  <si>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</si>
  <si>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</si>
  <si>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</si>
  <si>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</si>
  <si>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</si>
  <si>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</si>
  <si>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</si>
  <si>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</si>
  <si>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</si>
  <si>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</si>
  <si>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</si>
  <si>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</si>
  <si>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</si>
  <si>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</si>
  <si>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</si>
  <si>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</si>
  <si>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</si>
  <si>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</si>
  <si>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</si>
  <si>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</si>
  <si>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</si>
  <si>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</si>
  <si>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</si>
  <si>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</si>
  <si>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</si>
  <si>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</si>
  <si>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</si>
  <si>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</si>
  <si>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</si>
  <si>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</si>
  <si>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</si>
  <si>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</si>
  <si>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</si>
  <si>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</si>
  <si>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</si>
  <si>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</si>
  <si>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</si>
  <si>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</si>
  <si>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</si>
  <si>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</si>
  <si>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</si>
  <si>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</si>
  <si>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</si>
  <si>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</si>
  <si>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</si>
  <si>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</si>
  <si>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</si>
  <si>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</si>
  <si>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</si>
  <si>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</si>
  <si>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</si>
  <si>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</si>
  <si>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</si>
  <si>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</si>
  <si>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</si>
  <si>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</si>
  <si>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</si>
  <si>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</si>
  <si>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</si>
  <si>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</si>
  <si>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</si>
  <si>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</si>
  <si>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</si>
  <si>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</si>
  <si>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</si>
  <si>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</si>
  <si>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</si>
  <si>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</si>
  <si>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</si>
  <si>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</si>
  <si>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</si>
  <si>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</si>
  <si>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</si>
  <si>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</si>
  <si>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</si>
  <si>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</si>
  <si>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</si>
  <si>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</si>
  <si>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</si>
  <si>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</si>
  <si>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</si>
  <si>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</si>
  <si>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</si>
  <si>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</si>
  <si>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</si>
  <si>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</si>
  <si>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</si>
  <si>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</si>
  <si>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</si>
  <si>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</si>
  <si>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</si>
  <si>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</si>
  <si>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</si>
  <si>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</si>
  <si>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</si>
  <si>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</si>
  <si>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</si>
  <si>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</si>
  <si>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</si>
  <si>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</si>
  <si>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</si>
  <si>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</si>
  <si>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</si>
  <si>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</si>
  <si>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</si>
  <si>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</si>
  <si>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</si>
  <si>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</si>
  <si>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</si>
  <si>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</si>
  <si>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</si>
  <si>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</si>
  <si>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</si>
  <si>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</si>
  <si>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</si>
  <si>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</si>
  <si>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</si>
  <si>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</si>
  <si>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</si>
  <si>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</si>
  <si>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</si>
  <si>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</si>
  <si>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</si>
  <si>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</si>
  <si>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</si>
  <si>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</si>
  <si>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</si>
  <si>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</si>
  <si>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</si>
  <si>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</si>
  <si>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</si>
  <si>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</si>
  <si>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</si>
  <si>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</si>
  <si>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</si>
  <si>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</si>
  <si>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</si>
  <si>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</si>
  <si>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</si>
  <si>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</si>
  <si>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</si>
  <si>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</si>
  <si>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</si>
  <si>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</si>
  <si>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</si>
  <si>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</si>
  <si>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</si>
  <si>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</si>
  <si>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</si>
  <si>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</si>
  <si>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</si>
  <si>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</si>
  <si>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</si>
  <si>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</si>
  <si>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</si>
  <si>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</si>
  <si>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</si>
  <si>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</si>
  <si>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</si>
  <si>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</si>
  <si>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</si>
  <si>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</si>
  <si>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</si>
  <si>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</si>
  <si>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</si>
  <si>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</si>
  <si>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</si>
  <si>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</si>
  <si>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</si>
  <si>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</si>
  <si>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</si>
  <si>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</si>
  <si>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</si>
  <si>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</si>
  <si>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</si>
  <si>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</si>
  <si>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</si>
  <si>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</si>
  <si>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</si>
  <si>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</si>
  <si>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</si>
  <si>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</si>
  <si>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</si>
  <si>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</si>
  <si>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</si>
  <si>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</si>
  <si>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</si>
  <si>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</si>
  <si>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</si>
  <si>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</si>
  <si>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</si>
  <si>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</si>
  <si>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</si>
  <si>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</si>
  <si>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</si>
  <si>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</si>
  <si>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</si>
  <si>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</si>
  <si>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</si>
  <si>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</si>
  <si>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</si>
  <si>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</si>
  <si>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</si>
  <si>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</si>
  <si>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</si>
  <si>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</si>
  <si>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</si>
  <si>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</si>
  <si>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</si>
  <si>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</si>
  <si>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</si>
  <si>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</si>
  <si>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</si>
  <si>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</si>
  <si>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</si>
  <si>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</si>
  <si>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</si>
  <si>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</si>
  <si>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</si>
  <si>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</si>
  <si>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</si>
  <si>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</si>
  <si>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</si>
  <si>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</si>
  <si>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</si>
  <si>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</si>
  <si>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</si>
  <si>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</si>
  <si>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</si>
  <si>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</si>
  <si>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</si>
  <si>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</si>
  <si>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</si>
  <si>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</si>
  <si>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</si>
  <si>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</si>
  <si>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</si>
  <si>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</si>
  <si>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</si>
  <si>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</si>
  <si>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</si>
  <si>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</si>
  <si>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</si>
  <si>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</si>
  <si>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</si>
  <si>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</si>
  <si>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</si>
  <si>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</si>
  <si>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</si>
  <si>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</si>
  <si>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</si>
  <si>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</si>
  <si>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</si>
  <si>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</si>
  <si>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</si>
  <si>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</si>
  <si>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</si>
  <si>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</si>
  <si>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</si>
  <si>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</si>
  <si>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</si>
  <si>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</si>
  <si>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</si>
  <si>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</si>
  <si>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</si>
  <si>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</si>
  <si>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</si>
  <si>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</si>
  <si>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</si>
  <si>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</si>
  <si>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</si>
  <si>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</si>
  <si>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</si>
  <si>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</si>
  <si>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</si>
  <si>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</si>
  <si>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</si>
  <si>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</si>
  <si>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</si>
  <si>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</si>
  <si>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</si>
  <si>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</si>
  <si>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</si>
  <si>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</si>
  <si>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</si>
  <si>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</si>
  <si>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</si>
  <si>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</si>
  <si>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</si>
  <si>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</si>
  <si>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</si>
  <si>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</si>
  <si>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</si>
  <si>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</si>
  <si>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</si>
  <si>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</si>
  <si>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</si>
  <si>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</si>
  <si>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</si>
  <si>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</si>
  <si>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</si>
  <si>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</si>
  <si>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</si>
  <si>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</si>
  <si>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</si>
  <si>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</si>
  <si>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</si>
  <si>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</si>
  <si>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</si>
  <si>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</si>
  <si>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</si>
  <si>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</si>
  <si>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</si>
  <si>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</si>
  <si>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</si>
  <si>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</si>
  <si>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</si>
  <si>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</si>
  <si>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</si>
  <si>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</si>
  <si>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</si>
  <si>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</si>
  <si>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</si>
  <si>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</si>
  <si>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</si>
  <si>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</si>
  <si>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</si>
  <si>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</si>
  <si>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</si>
  <si>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</si>
  <si>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</si>
  <si>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</si>
  <si>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</si>
  <si>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</si>
  <si>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</si>
  <si>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</si>
  <si>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</si>
  <si>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</si>
  <si>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</si>
  <si>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</si>
  <si>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</si>
  <si>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</si>
  <si>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</si>
  <si>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</si>
  <si>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</si>
  <si>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</si>
  <si>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</si>
  <si>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</si>
  <si>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</si>
  <si>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</si>
  <si>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</si>
  <si>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</si>
  <si>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</si>
  <si>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</si>
  <si>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</si>
  <si>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</si>
  <si>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</si>
  <si>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</si>
  <si>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</si>
  <si>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</si>
  <si>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</si>
  <si>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</si>
  <si>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</si>
  <si>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</si>
  <si>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</si>
  <si>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</si>
  <si>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</si>
  <si>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</si>
  <si>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</si>
  <si>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</si>
  <si>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</si>
  <si>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</si>
  <si>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</si>
  <si>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</si>
  <si>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</si>
  <si>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</si>
  <si>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</si>
  <si>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</si>
  <si>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</si>
  <si>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</si>
  <si>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</si>
  <si>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</si>
  <si>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</si>
  <si>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</si>
  <si>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</si>
  <si>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</si>
  <si>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</si>
  <si>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</si>
  <si>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</si>
  <si>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</si>
  <si>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</si>
  <si>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</si>
  <si>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</si>
  <si>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</si>
  <si>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</si>
  <si>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</si>
  <si>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</si>
  <si>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</si>
  <si>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</si>
  <si>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</si>
  <si>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</si>
  <si>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</si>
  <si>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</si>
  <si>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</si>
  <si>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</si>
  <si>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</si>
  <si>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</si>
  <si>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</si>
  <si>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</si>
  <si>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</si>
  <si>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</si>
  <si>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</si>
  <si>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</si>
  <si>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</si>
  <si>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</si>
  <si>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</si>
  <si>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</si>
  <si>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</si>
  <si>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</si>
  <si>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</si>
  <si>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</si>
  <si>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</si>
  <si>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</si>
  <si>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</si>
  <si>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</si>
  <si>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</si>
  <si>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</si>
  <si>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</si>
  <si>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</si>
  <si>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</si>
  <si>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</si>
  <si>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</si>
  <si>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</si>
  <si>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</si>
  <si>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</si>
  <si>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</si>
  <si>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</si>
  <si>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</si>
  <si>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</si>
  <si>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</si>
  <si>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</si>
  <si>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</si>
  <si>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</si>
  <si>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</si>
  <si>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</si>
  <si>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</si>
  <si>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</si>
  <si>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</si>
  <si>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</si>
  <si>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</si>
  <si>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</si>
  <si>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</si>
  <si>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</si>
  <si>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</si>
  <si>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</si>
  <si>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</si>
  <si>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</si>
  <si>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</si>
  <si>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</si>
  <si>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</si>
  <si>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</si>
  <si>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</si>
  <si>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</si>
  <si>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</si>
  <si>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</si>
  <si>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</si>
  <si>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</si>
  <si>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</si>
  <si>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</si>
  <si>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</si>
  <si>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</si>
  <si>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</si>
  <si>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</si>
  <si>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</si>
  <si>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</si>
  <si>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</si>
  <si>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</si>
  <si>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</si>
  <si>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</si>
  <si>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</si>
  <si>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</si>
  <si>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</si>
  <si>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</si>
  <si>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</si>
  <si>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</si>
  <si>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</si>
  <si>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</si>
  <si>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</si>
  <si>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</si>
  <si>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</si>
  <si>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</si>
  <si>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</si>
  <si>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</si>
  <si>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</si>
  <si>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</si>
  <si>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</si>
  <si>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</si>
  <si>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</si>
  <si>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</si>
  <si>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</si>
  <si>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</si>
  <si>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</si>
  <si>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</si>
  <si>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</si>
  <si>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</si>
  <si>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</si>
  <si>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</si>
  <si>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</si>
  <si>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</si>
  <si>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</si>
  <si>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</si>
  <si>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</si>
  <si>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</si>
  <si>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</si>
  <si>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</si>
  <si>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</si>
  <si>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</si>
  <si>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</si>
  <si>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</si>
  <si>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</si>
  <si>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</si>
  <si>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</si>
  <si>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</si>
  <si>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</si>
  <si>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</si>
  <si>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</si>
  <si>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</si>
  <si>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</si>
  <si>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</si>
  <si>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</si>
  <si>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</si>
  <si>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</si>
  <si>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</si>
  <si>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</si>
  <si>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</si>
  <si>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</si>
  <si>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</si>
  <si>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</si>
  <si>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</si>
  <si>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</si>
  <si>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</si>
  <si>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</si>
  <si>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</si>
  <si>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</si>
  <si>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</si>
  <si>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</si>
  <si>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</si>
  <si>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</si>
  <si>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</si>
  <si>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</si>
  <si>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</si>
  <si>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</si>
  <si>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</si>
  <si>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</si>
  <si>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</si>
  <si>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</si>
  <si>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</si>
  <si>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</si>
  <si>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</si>
  <si>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</si>
  <si>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</si>
  <si>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</si>
  <si>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</si>
  <si>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</si>
  <si>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</si>
  <si>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</si>
  <si>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</si>
  <si>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</si>
  <si>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</si>
  <si>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</si>
  <si>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</si>
  <si>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</si>
  <si>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</si>
  <si>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</si>
  <si>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</si>
  <si>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</si>
  <si>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</si>
  <si>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</si>
  <si>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</si>
  <si>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</si>
  <si>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</si>
  <si>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</si>
  <si>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</si>
  <si>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</si>
  <si>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</si>
  <si>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</si>
  <si>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</si>
  <si>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</si>
  <si>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</si>
  <si>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</si>
  <si>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</si>
  <si>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</si>
  <si>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</si>
  <si>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</si>
  <si>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</si>
  <si>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</si>
  <si>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</si>
  <si>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</si>
  <si>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</si>
  <si>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</si>
  <si>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</si>
  <si>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</si>
  <si>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</si>
  <si>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</si>
  <si>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</si>
  <si>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</si>
  <si>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</si>
  <si>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</si>
  <si>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</si>
  <si>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</si>
  <si>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</si>
  <si>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</si>
  <si>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</si>
  <si>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</si>
  <si>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</si>
  <si>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</si>
  <si>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</si>
  <si>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</si>
  <si>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</si>
  <si>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</si>
  <si>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</si>
  <si>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</si>
  <si>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</si>
  <si>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</si>
  <si>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</si>
  <si>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</si>
  <si>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</si>
  <si>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</si>
  <si>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</si>
  <si>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</si>
  <si>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</si>
  <si>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</si>
  <si>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</si>
  <si>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</si>
  <si>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</si>
  <si>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</si>
  <si>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</si>
  <si>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</si>
  <si>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</si>
  <si>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</si>
  <si>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</si>
  <si>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</si>
  <si>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</si>
  <si>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</si>
  <si>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</si>
  <si>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</si>
  <si>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</si>
  <si>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</si>
  <si>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</si>
  <si>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</si>
  <si>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</si>
  <si>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</si>
  <si>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</si>
  <si>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</si>
  <si>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</si>
  <si>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</si>
  <si>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</si>
  <si>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</si>
  <si>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</si>
  <si>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</si>
  <si>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</si>
  <si>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</si>
  <si>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</si>
  <si>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</si>
  <si>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</si>
  <si>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</si>
  <si>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</si>
  <si>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</si>
  <si>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</si>
  <si>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</si>
  <si>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</si>
  <si>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</si>
  <si>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</si>
  <si>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</si>
  <si>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</si>
  <si>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</si>
  <si>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</si>
  <si>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</si>
  <si>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</si>
  <si>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</si>
  <si>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</si>
  <si>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</si>
  <si>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</si>
  <si>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</si>
  <si>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</si>
  <si>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</si>
  <si>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</si>
  <si>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</si>
  <si>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</si>
  <si>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</si>
  <si>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</si>
  <si>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</si>
  <si>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</si>
  <si>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</si>
  <si>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</si>
  <si>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</si>
  <si>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</si>
  <si>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</si>
  <si>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</si>
  <si>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</si>
  <si>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</si>
  <si>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</si>
  <si>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</si>
  <si>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</si>
  <si>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</si>
  <si>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</si>
  <si>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</si>
  <si>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</si>
  <si>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</si>
  <si>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</si>
  <si>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</si>
  <si>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</si>
  <si>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</si>
  <si>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</si>
  <si>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</si>
  <si>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</si>
  <si>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</si>
  <si>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</si>
  <si>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</si>
  <si>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</si>
  <si>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</si>
  <si>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</si>
  <si>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</si>
  <si>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</si>
  <si>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</si>
  <si>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</si>
  <si>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</si>
  <si>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</si>
  <si>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</si>
  <si>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</si>
  <si>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</si>
  <si>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</si>
  <si>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</si>
  <si>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</si>
  <si>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</si>
  <si>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</si>
  <si>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</si>
  <si>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</si>
  <si>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</si>
  <si>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</si>
  <si>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</si>
  <si>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</si>
  <si>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</si>
  <si>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</si>
  <si>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</si>
  <si>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</si>
  <si>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</si>
  <si>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</si>
  <si>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</si>
  <si>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</si>
  <si>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</si>
  <si>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</si>
  <si>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</si>
  <si>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</si>
  <si>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</si>
  <si>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</si>
  <si>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</si>
  <si>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</si>
  <si>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</si>
  <si>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</si>
  <si>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</si>
  <si>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</si>
  <si>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</si>
  <si>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</si>
  <si>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</si>
  <si>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</si>
  <si>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</si>
  <si>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</si>
  <si>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</si>
  <si>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</si>
  <si>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</si>
  <si>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</si>
  <si>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</si>
  <si>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</si>
  <si>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</si>
  <si>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</si>
  <si>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</si>
  <si>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</si>
  <si>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</si>
  <si>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</si>
  <si>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</si>
  <si>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</si>
  <si>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</si>
  <si>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</si>
  <si>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</si>
  <si>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</si>
  <si>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</si>
  <si>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</si>
  <si>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</si>
  <si>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</si>
  <si>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</si>
  <si>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</si>
  <si>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</si>
  <si>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</si>
  <si>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</si>
  <si>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</si>
  <si>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</si>
  <si>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</si>
  <si>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</si>
  <si>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</si>
  <si>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</si>
  <si>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</si>
  <si>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</si>
  <si>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</si>
  <si>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</si>
  <si>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</si>
  <si>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</si>
  <si>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</si>
  <si>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</si>
  <si>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</si>
  <si>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</si>
  <si>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</si>
  <si>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</si>
  <si>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</si>
  <si>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</si>
  <si>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</si>
  <si>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</si>
  <si>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</si>
  <si>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</si>
  <si>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</si>
  <si>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</si>
  <si>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</si>
  <si>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</si>
  <si>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</si>
  <si>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</si>
  <si>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</si>
  <si>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</si>
  <si>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</si>
  <si>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</si>
  <si>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</si>
  <si>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</si>
  <si>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</si>
  <si>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</si>
  <si>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</si>
  <si>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</si>
  <si>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</si>
  <si>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</si>
  <si>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</si>
  <si>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</si>
  <si>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</si>
  <si>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</si>
  <si>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</si>
  <si>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</si>
  <si>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</si>
  <si>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</si>
  <si>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</si>
  <si>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</si>
  <si>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</si>
  <si>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</si>
  <si>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</si>
  <si>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</si>
  <si>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</si>
  <si>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</si>
  <si>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</si>
  <si>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</si>
  <si>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</si>
  <si>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</si>
  <si>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</si>
  <si>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</si>
  <si>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</si>
  <si>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</si>
  <si>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</si>
  <si>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</si>
  <si>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</si>
  <si>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</si>
  <si>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</si>
  <si>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</si>
  <si>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</si>
  <si>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</si>
  <si>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</si>
  <si>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</si>
  <si>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</si>
  <si>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</si>
  <si>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</si>
  <si>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</si>
  <si>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</si>
  <si>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</si>
  <si>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</si>
  <si>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</si>
  <si>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</si>
  <si>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</si>
  <si>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</si>
  <si>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</si>
  <si>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</si>
  <si>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</si>
  <si>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</si>
  <si>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</si>
  <si>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</si>
  <si>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</si>
  <si>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</si>
  <si>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</si>
  <si>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</si>
  <si>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</si>
  <si>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</si>
  <si>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</si>
  <si>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</si>
  <si>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</si>
  <si>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</si>
  <si>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</si>
  <si>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</si>
  <si>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</si>
  <si>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</si>
  <si>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</si>
  <si>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</si>
  <si>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</si>
  <si>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</si>
  <si>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</si>
  <si>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</si>
  <si>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</si>
  <si>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</si>
  <si>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</si>
  <si>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</si>
  <si>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</si>
  <si>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</si>
  <si>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</si>
  <si>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</si>
  <si>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</si>
  <si>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</si>
  <si>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</si>
  <si>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</si>
  <si>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</si>
  <si>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</si>
  <si>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</si>
  <si>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</si>
  <si>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</si>
  <si>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</si>
  <si>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</si>
  <si>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</si>
  <si>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</si>
  <si>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</si>
  <si>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</si>
  <si>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</si>
  <si>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</si>
  <si>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</si>
  <si>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</si>
  <si>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</si>
  <si>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</si>
  <si>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</si>
  <si>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</si>
  <si>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</si>
  <si>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</si>
  <si>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</si>
  <si>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</si>
  <si>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</si>
  <si>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</si>
  <si>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</si>
  <si>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</si>
  <si>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</si>
  <si>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</si>
  <si>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</si>
  <si>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</si>
  <si>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</si>
  <si>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</si>
  <si>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</si>
  <si>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</si>
  <si>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</si>
  <si>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</si>
  <si>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</si>
  <si>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</si>
  <si>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</si>
  <si>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</si>
  <si>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</si>
  <si>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</si>
  <si>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</si>
  <si>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</si>
  <si>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</si>
  <si>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</si>
  <si>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</si>
  <si>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</si>
  <si>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</si>
  <si>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</si>
  <si>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</si>
  <si>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</si>
  <si>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</si>
  <si>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</si>
  <si>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</si>
  <si>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</si>
  <si>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</si>
  <si>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</si>
  <si>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</si>
  <si>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</si>
  <si>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</si>
  <si>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</si>
  <si>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</si>
  <si>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</si>
  <si>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</si>
  <si>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</si>
  <si>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</si>
  <si>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</si>
  <si>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</si>
  <si>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</si>
  <si>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</si>
  <si>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</si>
  <si>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</si>
  <si>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</si>
  <si>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</si>
  <si>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</si>
  <si>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</si>
  <si>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</si>
  <si>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</si>
  <si>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</si>
  <si>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</si>
  <si>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</si>
  <si>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</si>
  <si>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</si>
  <si>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</si>
  <si>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</si>
  <si>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</si>
  <si>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</si>
  <si>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</si>
  <si>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</si>
  <si>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</si>
  <si>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</si>
  <si>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</si>
  <si>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</si>
  <si>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</si>
  <si>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</si>
  <si>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</si>
  <si>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</si>
  <si>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</si>
  <si>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</si>
  <si>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</si>
  <si>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</si>
  <si>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</si>
  <si>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</si>
  <si>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</si>
  <si>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</si>
  <si>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</si>
  <si>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</si>
  <si>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</si>
  <si>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</si>
  <si>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</si>
  <si>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</si>
  <si>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</si>
  <si>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</si>
  <si>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</si>
  <si>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</si>
  <si>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</si>
  <si>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</si>
  <si>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</si>
  <si>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</si>
  <si>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</si>
  <si>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</si>
  <si>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</si>
  <si>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</si>
  <si>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</si>
  <si>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</si>
  <si>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</si>
  <si>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</si>
  <si>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</si>
  <si>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</si>
  <si>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</si>
  <si>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</si>
  <si>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</si>
  <si>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</si>
  <si>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</si>
  <si>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</si>
  <si>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</si>
  <si>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</si>
  <si>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</si>
  <si>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</si>
  <si>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</si>
  <si>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</si>
  <si>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</si>
  <si>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</si>
  <si>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</si>
  <si>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</si>
  <si>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</si>
  <si>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</si>
  <si>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</si>
  <si>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</si>
  <si>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</si>
  <si>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</si>
  <si>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</si>
  <si>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</si>
  <si>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</si>
  <si>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</si>
  <si>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</si>
  <si>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</si>
  <si>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</si>
  <si>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</si>
  <si>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</si>
  <si>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</si>
  <si>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</si>
  <si>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</si>
  <si>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</si>
  <si>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</si>
  <si>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</si>
  <si>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</si>
  <si>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</si>
  <si>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</si>
  <si>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</si>
  <si>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</si>
  <si>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</si>
  <si>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</si>
  <si>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</si>
  <si>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</si>
  <si>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</si>
  <si>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</si>
  <si>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</si>
  <si>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</si>
  <si>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</si>
  <si>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</si>
  <si>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</si>
  <si>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</si>
  <si>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</si>
  <si>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</si>
  <si>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</si>
  <si>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</si>
  <si>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</si>
  <si>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</si>
  <si>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</si>
  <si>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</si>
  <si>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</si>
  <si>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</si>
  <si>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</si>
  <si>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</si>
  <si>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</si>
  <si>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</si>
  <si>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</si>
  <si>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</si>
  <si>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</si>
  <si>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</si>
  <si>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</si>
  <si>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</si>
  <si>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</si>
  <si>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</si>
  <si>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</si>
  <si>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</si>
  <si>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</si>
  <si>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</si>
  <si>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</si>
  <si>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</si>
  <si>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</si>
  <si>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</si>
  <si>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</si>
  <si>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</si>
  <si>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</si>
  <si>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</si>
  <si>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</si>
  <si>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</si>
  <si>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</si>
  <si>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</si>
  <si>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</si>
  <si>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</si>
  <si>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</si>
  <si>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</si>
  <si>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</si>
  <si>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</si>
  <si>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</si>
  <si>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</si>
  <si>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</si>
  <si>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</si>
  <si>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</si>
  <si>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</si>
  <si>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</si>
  <si>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</si>
  <si>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</si>
  <si>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</si>
  <si>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</si>
  <si>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</si>
  <si>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</si>
  <si>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</si>
  <si>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</si>
  <si>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</si>
  <si>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</si>
  <si>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</si>
  <si>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</si>
  <si>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</si>
  <si>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</si>
  <si>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</si>
  <si>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</si>
  <si>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</si>
  <si>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</si>
  <si>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</si>
  <si>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</si>
  <si>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</si>
  <si>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</si>
  <si>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</si>
  <si>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</si>
  <si>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</si>
  <si>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</si>
  <si>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</si>
  <si>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</si>
  <si>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</si>
  <si>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</si>
  <si>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</si>
  <si>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</si>
  <si>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</si>
  <si>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</si>
  <si>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</si>
  <si>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</si>
  <si>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</si>
  <si>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</si>
  <si>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</si>
  <si>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</si>
  <si>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</si>
  <si>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</si>
  <si>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</si>
  <si>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</si>
  <si>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</si>
  <si>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</si>
  <si>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</si>
  <si>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</si>
  <si>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</si>
  <si>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</si>
  <si>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</si>
  <si>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</si>
  <si>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</si>
  <si>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</si>
  <si>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</si>
  <si>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</si>
  <si>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</si>
  <si>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</si>
  <si>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</si>
  <si>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</si>
  <si>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</si>
  <si>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</si>
  <si>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</si>
  <si>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</si>
  <si>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</si>
  <si>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</si>
  <si>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</si>
  <si>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</si>
  <si>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</si>
  <si>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</si>
  <si>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</si>
  <si>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</si>
  <si>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</si>
  <si>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</si>
  <si>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</si>
  <si>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</si>
  <si>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</si>
  <si>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</si>
  <si>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</si>
  <si>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</si>
  <si>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</si>
  <si>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</si>
  <si>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</si>
  <si>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</si>
  <si>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</si>
  <si>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</si>
  <si>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</si>
  <si>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</si>
  <si>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</si>
  <si>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</si>
  <si>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</si>
  <si>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</si>
  <si>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</si>
  <si>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</si>
  <si>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</si>
  <si>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</si>
  <si>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</si>
  <si>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</si>
  <si>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</si>
  <si>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</si>
  <si>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</si>
  <si>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</si>
  <si>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</si>
  <si>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</si>
  <si>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</si>
  <si>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</si>
  <si>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</si>
  <si>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</si>
  <si>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</si>
  <si>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</si>
  <si>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</si>
  <si>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</si>
  <si>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</si>
  <si>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</si>
  <si>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</si>
  <si>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</si>
  <si>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</si>
  <si>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</si>
  <si>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</si>
  <si>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</si>
  <si>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</si>
  <si>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</si>
  <si>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</si>
  <si>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</si>
  <si>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</si>
  <si>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</si>
  <si>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</si>
  <si>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</si>
  <si>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</si>
  <si>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</si>
  <si>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</si>
  <si>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</si>
  <si>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</si>
  <si>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</si>
  <si>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</si>
  <si>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</si>
  <si>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</si>
  <si>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</si>
  <si>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</si>
  <si>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</si>
  <si>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</si>
  <si>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</si>
  <si>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</si>
  <si>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</si>
  <si>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</si>
  <si>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</si>
  <si>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</si>
  <si>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</si>
  <si>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</si>
  <si>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</si>
  <si>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</si>
  <si>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</si>
  <si>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</si>
  <si>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</si>
  <si>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</si>
  <si>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</si>
  <si>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</si>
  <si>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</si>
  <si>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</si>
  <si>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</si>
  <si>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</si>
  <si>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</si>
  <si>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</si>
  <si>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</si>
  <si>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</si>
  <si>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</si>
  <si>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</si>
  <si>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</si>
  <si>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</si>
  <si>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</si>
  <si>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</si>
  <si>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</si>
  <si>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</si>
  <si>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</si>
  <si>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</si>
  <si>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</si>
  <si>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</si>
  <si>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</si>
  <si>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</si>
  <si>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</si>
  <si>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</si>
  <si>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</si>
  <si>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</si>
  <si>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</si>
  <si>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</si>
  <si>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</si>
  <si>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</si>
  <si>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</si>
  <si>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</si>
  <si>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</si>
  <si>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</si>
  <si>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</si>
  <si>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</si>
  <si>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</si>
  <si>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</si>
  <si>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</si>
  <si>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</si>
  <si>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</si>
  <si>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</si>
  <si>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</si>
  <si>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</si>
  <si>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</si>
  <si>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</si>
  <si>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</si>
  <si>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</si>
  <si>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</si>
  <si>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</si>
  <si>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</si>
  <si>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</si>
  <si>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</si>
  <si>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</si>
  <si>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</si>
  <si>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</si>
  <si>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</si>
  <si>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</si>
  <si>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</si>
  <si>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</si>
  <si>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</si>
  <si>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</si>
  <si>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</si>
  <si>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</si>
  <si>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</si>
  <si>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</si>
  <si>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</si>
  <si>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</si>
  <si>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</si>
  <si>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</si>
  <si>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</si>
  <si>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</si>
  <si>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</si>
  <si>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</si>
  <si>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</si>
  <si>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</si>
  <si>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</si>
  <si>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</si>
  <si>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</si>
  <si>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</si>
  <si>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</si>
  <si>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</si>
  <si>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</si>
  <si>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</si>
  <si>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</si>
  <si>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</si>
  <si>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</si>
  <si>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</si>
  <si>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</si>
  <si>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</si>
  <si>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</si>
  <si>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</si>
  <si>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</si>
  <si>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</si>
  <si>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</si>
  <si>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</si>
  <si>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</si>
  <si>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</si>
  <si>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</si>
  <si>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</si>
  <si>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</si>
  <si>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</si>
  <si>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</si>
  <si>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</si>
  <si>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</si>
  <si>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</si>
  <si>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</si>
  <si>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</si>
  <si>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</si>
  <si>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</si>
  <si>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</si>
  <si>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</si>
  <si>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</si>
  <si>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</si>
  <si>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</si>
  <si>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</si>
  <si>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</si>
  <si>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</si>
  <si>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</si>
  <si>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</si>
  <si>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</si>
  <si>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</si>
  <si>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</si>
  <si>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</si>
  <si>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</si>
  <si>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</si>
  <si>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</si>
  <si>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</si>
  <si>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</si>
  <si>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</si>
  <si>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</si>
  <si>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</si>
  <si>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</si>
  <si>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</si>
  <si>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</si>
  <si>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</si>
  <si>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</si>
  <si>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</si>
  <si>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</si>
  <si>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</si>
  <si>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</si>
  <si>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</si>
  <si>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</si>
  <si>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</si>
  <si>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</si>
  <si>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</si>
  <si>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</si>
  <si>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</si>
  <si>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</si>
  <si>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</si>
  <si>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</si>
  <si>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</si>
  <si>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</si>
  <si>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</si>
  <si>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</si>
  <si>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</si>
  <si>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</si>
  <si>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</si>
  <si>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</si>
  <si>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</si>
  <si>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</si>
  <si>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</si>
  <si>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</si>
  <si>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</si>
  <si>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</si>
  <si>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</si>
  <si>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</si>
  <si>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</si>
  <si>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</si>
  <si>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</si>
  <si>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</si>
  <si>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</si>
  <si>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</si>
  <si>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</si>
  <si>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</si>
  <si>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</si>
  <si>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</si>
  <si>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</si>
  <si>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</si>
  <si>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</si>
  <si>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</si>
  <si>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</si>
  <si>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</si>
  <si>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</si>
  <si>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</si>
  <si>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</si>
  <si>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</si>
  <si>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</si>
  <si>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</si>
  <si>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</si>
  <si>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</si>
  <si>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</si>
  <si>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</si>
  <si>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</si>
  <si>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</si>
  <si>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</si>
  <si>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</si>
  <si>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</si>
  <si>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</si>
  <si>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</si>
  <si>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</si>
  <si>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</si>
  <si>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</si>
  <si>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</si>
  <si>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</si>
  <si>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</si>
  <si>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</si>
  <si>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</si>
  <si>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</si>
  <si>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</si>
  <si>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</si>
  <si>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</si>
  <si>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</si>
  <si>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</si>
  <si>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</si>
  <si>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</si>
  <si>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</si>
  <si>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</si>
  <si>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</si>
  <si>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</si>
  <si>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</si>
  <si>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</si>
  <si>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</si>
  <si>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</si>
  <si>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</si>
  <si>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</si>
  <si>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</si>
  <si>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</si>
  <si>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</si>
  <si>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</si>
  <si>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</si>
  <si>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</si>
  <si>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</si>
  <si>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</si>
  <si>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</si>
  <si>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</si>
  <si>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</si>
  <si>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</si>
  <si>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</si>
  <si>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</si>
  <si>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</si>
  <si>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</si>
  <si>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</si>
  <si>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</si>
  <si>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</si>
  <si>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</si>
  <si>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</si>
  <si>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</si>
  <si>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</si>
  <si>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</si>
  <si>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</si>
  <si>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</si>
  <si>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</si>
  <si>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</si>
  <si>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</si>
  <si>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</si>
  <si>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</si>
  <si>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</si>
  <si>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</si>
  <si>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</si>
  <si>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</si>
  <si>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</si>
  <si>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</si>
  <si>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</si>
  <si>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</si>
  <si>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</si>
  <si>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</si>
  <si>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</si>
  <si>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</si>
  <si>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</si>
  <si>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</si>
  <si>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</si>
  <si>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</si>
  <si>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</si>
  <si>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</si>
  <si>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</si>
  <si>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</si>
  <si>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</si>
  <si>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</si>
  <si>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</si>
  <si>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</si>
  <si>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</si>
  <si>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</si>
  <si>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</si>
  <si>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</si>
  <si>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</si>
  <si>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</si>
  <si>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</si>
  <si>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</si>
  <si>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</si>
  <si>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</si>
  <si>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</si>
  <si>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</si>
  <si>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</si>
  <si>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</si>
  <si>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</si>
  <si>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</si>
  <si>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</si>
  <si>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</si>
  <si>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</si>
  <si>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</si>
  <si>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</si>
  <si>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</si>
  <si>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</si>
  <si>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</si>
  <si>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</si>
  <si>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</si>
  <si>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</si>
  <si>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</si>
  <si>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</si>
  <si>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</si>
  <si>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</si>
  <si>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</si>
  <si>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</si>
  <si>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</si>
  <si>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</si>
  <si>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</si>
  <si>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</si>
  <si>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</si>
  <si>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</si>
  <si>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</si>
  <si>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</si>
  <si>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</si>
  <si>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</si>
  <si>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</si>
  <si>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</si>
  <si>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</si>
  <si>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</si>
  <si>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</si>
  <si>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</si>
  <si>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</si>
  <si>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</si>
  <si>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</si>
  <si>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</si>
  <si>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</si>
  <si>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</si>
  <si>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</si>
  <si>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</si>
  <si>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</si>
  <si>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</si>
  <si>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</si>
  <si>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</si>
  <si>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</si>
  <si>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</si>
  <si>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</si>
  <si>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</si>
  <si>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</si>
  <si>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</si>
  <si>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</si>
  <si>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</si>
  <si>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</si>
  <si>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</si>
  <si>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</si>
  <si>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</si>
  <si>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</si>
  <si>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</si>
  <si>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</si>
  <si>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</si>
  <si>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</si>
  <si>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</si>
  <si>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</si>
  <si>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</si>
  <si>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</si>
  <si>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</si>
  <si>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</si>
  <si>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</si>
  <si>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</si>
  <si>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</si>
  <si>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</si>
  <si>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</si>
  <si>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</si>
  <si>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</si>
  <si>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</si>
  <si>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</si>
  <si>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</si>
  <si>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</si>
  <si>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</si>
  <si>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</si>
  <si>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</si>
  <si>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</si>
  <si>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</si>
  <si>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</si>
  <si>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</si>
  <si>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</si>
  <si>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</si>
  <si>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</si>
  <si>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</si>
  <si>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</si>
  <si>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</si>
  <si>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</si>
  <si>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</si>
  <si>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</si>
  <si>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</si>
  <si>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</si>
  <si>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</si>
  <si>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</si>
  <si>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</si>
  <si>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</si>
  <si>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</si>
  <si>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</si>
  <si>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</si>
  <si>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</si>
  <si>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</si>
  <si>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</si>
  <si>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</si>
  <si>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</si>
  <si>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</si>
  <si>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</si>
  <si>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</si>
  <si>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</si>
  <si>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</si>
  <si>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</si>
  <si>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</si>
  <si>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</si>
  <si>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</si>
  <si>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</si>
  <si>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</si>
  <si>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</si>
  <si>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</si>
  <si>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</si>
  <si>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</si>
  <si>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</si>
  <si>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</si>
  <si>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</si>
  <si>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</si>
  <si>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</si>
  <si>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</si>
  <si>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</si>
  <si>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</si>
  <si>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</si>
  <si>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</si>
  <si>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</si>
  <si>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</si>
  <si>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</si>
  <si>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</si>
  <si>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</si>
  <si>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</si>
  <si>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</si>
  <si>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</si>
  <si>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</si>
  <si>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</si>
  <si>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</si>
  <si>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</si>
  <si>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</si>
  <si>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</si>
  <si>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</si>
  <si>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</si>
  <si>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</si>
  <si>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</si>
  <si>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</si>
  <si>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</si>
  <si>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</si>
  <si>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</si>
  <si>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</si>
  <si>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</si>
  <si>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</si>
  <si>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</si>
  <si>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</si>
  <si>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</si>
  <si>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</si>
  <si>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</si>
  <si>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</si>
  <si>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</si>
  <si>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</si>
  <si>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</si>
  <si>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</si>
  <si>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</si>
  <si>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</si>
  <si>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</si>
  <si>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</si>
  <si>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</si>
  <si>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</si>
  <si>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</si>
  <si>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</si>
  <si>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</si>
  <si>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</si>
  <si>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</si>
  <si>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</si>
  <si>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</si>
  <si>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</si>
  <si>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</si>
  <si>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</si>
  <si>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</si>
  <si>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</si>
  <si>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</si>
  <si>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</si>
  <si>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</si>
  <si>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</si>
  <si>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</si>
  <si>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</si>
  <si>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</si>
  <si>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</si>
  <si>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</si>
  <si>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</si>
  <si>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</si>
  <si>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</si>
  <si>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</si>
  <si>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</si>
  <si>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</si>
  <si>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</si>
  <si>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</si>
  <si>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</si>
  <si>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</si>
  <si>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</si>
  <si>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</si>
  <si>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</si>
  <si>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</si>
  <si>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</si>
  <si>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</si>
  <si>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</si>
  <si>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</si>
  <si>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</si>
  <si>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</si>
  <si>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</si>
  <si>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</si>
  <si>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</si>
  <si>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</si>
  <si>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</si>
  <si>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</si>
  <si>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</si>
  <si>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</si>
  <si>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</si>
  <si>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</si>
  <si>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</si>
  <si>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</si>
  <si>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</si>
  <si>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</si>
  <si>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</si>
  <si>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</si>
  <si>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</si>
  <si>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</si>
  <si>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</si>
  <si>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</si>
  <si>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</si>
  <si>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</si>
  <si>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</si>
  <si>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</si>
  <si>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</si>
  <si>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</si>
  <si>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</si>
  <si>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</si>
  <si>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</si>
  <si>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</si>
  <si>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</si>
  <si>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</si>
  <si>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</si>
  <si>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</si>
  <si>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</si>
  <si>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</si>
  <si>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</si>
  <si>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</si>
  <si>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</si>
  <si>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</si>
  <si>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</si>
  <si>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</si>
  <si>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</si>
  <si>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</si>
  <si>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</si>
  <si>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</si>
  <si>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</si>
  <si>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</si>
  <si>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</si>
  <si>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</si>
  <si>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</si>
  <si>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</si>
  <si>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</si>
  <si>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</si>
  <si>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</si>
  <si>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</si>
  <si>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</si>
  <si>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</si>
  <si>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</si>
  <si>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</si>
  <si>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</si>
  <si>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</si>
  <si>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</si>
  <si>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</si>
  <si>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</si>
  <si>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</si>
  <si>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</si>
  <si>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</si>
  <si>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</si>
  <si>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</si>
  <si>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</si>
  <si>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</si>
  <si>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</si>
  <si>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</si>
  <si>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</si>
  <si>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</si>
  <si>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</si>
  <si>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</si>
  <si>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</si>
  <si>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</si>
  <si>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</si>
  <si>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</si>
  <si>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</si>
  <si>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</si>
  <si>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</si>
  <si>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</si>
  <si>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</si>
  <si>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</si>
  <si>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</si>
  <si>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</si>
  <si>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</si>
  <si>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</si>
  <si>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</si>
  <si>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</si>
  <si>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</si>
  <si>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</si>
  <si>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</si>
  <si>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</si>
  <si>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</si>
  <si>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</si>
  <si>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</si>
  <si>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</si>
  <si>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</si>
  <si>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</si>
  <si>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</si>
  <si>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</si>
  <si>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</si>
  <si>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</si>
  <si>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</si>
  <si>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</si>
  <si>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</si>
  <si>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</si>
  <si>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</si>
  <si>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</si>
  <si>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</si>
  <si>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</si>
  <si>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</si>
  <si>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</si>
  <si>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</si>
  <si>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</si>
  <si>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</si>
  <si>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</si>
  <si>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</si>
  <si>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</si>
  <si>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</si>
  <si>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</si>
  <si>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</si>
  <si>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</si>
  <si>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</si>
  <si>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</si>
  <si>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</si>
  <si>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</si>
  <si>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</si>
  <si>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</si>
  <si>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</si>
  <si>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</si>
  <si>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</si>
  <si>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</si>
  <si>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</si>
  <si>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</si>
  <si>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</si>
  <si>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</si>
  <si>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</si>
  <si>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</si>
  <si>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</si>
  <si>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</si>
  <si>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</si>
  <si>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</si>
  <si>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</si>
  <si>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</si>
  <si>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</si>
  <si>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</si>
  <si>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</si>
  <si>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</si>
  <si>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</si>
  <si>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</si>
  <si>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</si>
  <si>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</si>
  <si>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</si>
  <si>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</si>
  <si>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</si>
  <si>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</si>
  <si>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</si>
  <si>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</si>
  <si>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</si>
  <si>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</si>
  <si>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</si>
  <si>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</si>
  <si>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</si>
  <si>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</si>
  <si>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</si>
  <si>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</si>
  <si>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</si>
  <si>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</si>
  <si>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</si>
  <si>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</si>
  <si>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</si>
  <si>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</si>
  <si>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</si>
  <si>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</si>
  <si>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</si>
  <si>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</si>
  <si>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</si>
  <si>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</si>
  <si>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</si>
  <si>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</si>
  <si>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</si>
  <si>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</si>
  <si>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</si>
  <si>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</si>
  <si>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</si>
  <si>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</si>
  <si>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</si>
  <si>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</si>
  <si>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</si>
  <si>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</si>
  <si>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</si>
  <si>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</si>
  <si>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</si>
  <si>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</si>
  <si>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</si>
  <si>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</si>
  <si>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</si>
  <si>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</si>
  <si>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</si>
  <si>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</si>
  <si>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</si>
  <si>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</si>
  <si>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</si>
  <si>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</si>
  <si>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</si>
  <si>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</si>
  <si>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</si>
  <si>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</si>
  <si>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</si>
  <si>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</si>
  <si>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</si>
  <si>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</si>
  <si>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</si>
  <si>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</si>
  <si>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</si>
  <si>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</si>
  <si>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</si>
  <si>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</si>
  <si>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</si>
  <si>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</si>
  <si>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</si>
  <si>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</si>
  <si>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</si>
  <si>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</si>
  <si>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</si>
  <si>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</si>
  <si>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</si>
  <si>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</si>
  <si>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</si>
  <si>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</si>
  <si>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</si>
  <si>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</si>
  <si>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</si>
  <si>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</si>
  <si>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</si>
  <si>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</si>
  <si>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</si>
  <si>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</si>
  <si>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</si>
  <si>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</si>
  <si>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</si>
  <si>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</si>
  <si>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</si>
  <si>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</si>
  <si>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</si>
  <si>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</si>
  <si>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</si>
  <si>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</si>
  <si>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</si>
  <si>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</si>
  <si>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</si>
  <si>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</si>
  <si>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</si>
  <si>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</si>
  <si>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</si>
  <si>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</si>
  <si>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</si>
  <si>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</si>
  <si>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</si>
  <si>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</si>
  <si>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</si>
  <si>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</si>
  <si>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</si>
  <si>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</si>
  <si>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</si>
  <si>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</si>
  <si>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</si>
  <si>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</si>
  <si>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</si>
  <si>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</si>
  <si>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</si>
  <si>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</si>
  <si>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</si>
  <si>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</si>
  <si>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</si>
  <si>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</si>
  <si>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</si>
  <si>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</si>
  <si>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</si>
  <si>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</si>
  <si>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</si>
  <si>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</si>
  <si>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</si>
  <si>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</si>
  <si>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</si>
  <si>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</si>
  <si>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</si>
  <si>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</si>
  <si>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</si>
  <si>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</si>
  <si>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</si>
  <si>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</si>
  <si>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</si>
  <si>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</si>
  <si>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</si>
  <si>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</si>
  <si>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</si>
  <si>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</si>
  <si>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</si>
  <si>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</si>
  <si>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</si>
  <si>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</si>
  <si>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</si>
  <si>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</si>
  <si>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</si>
  <si>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</si>
  <si>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</si>
  <si>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</si>
  <si>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</si>
  <si>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</si>
  <si>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</si>
  <si>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</si>
  <si>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</si>
  <si>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</si>
  <si>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</si>
  <si>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</si>
  <si>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</si>
  <si>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</si>
  <si>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</si>
  <si>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</si>
  <si>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</si>
  <si>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</si>
  <si>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</si>
  <si>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</si>
  <si>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</si>
  <si>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</si>
  <si>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</si>
  <si>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</si>
  <si>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</si>
  <si>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</si>
  <si>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</si>
  <si>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</si>
  <si>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</si>
  <si>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</si>
  <si>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</si>
  <si>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</si>
  <si>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</si>
  <si>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</si>
  <si>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</si>
  <si>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</si>
  <si>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</si>
  <si>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</si>
  <si>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</si>
  <si>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</si>
  <si>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</si>
  <si>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</si>
  <si>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</si>
  <si>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</si>
  <si>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</si>
  <si>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</si>
  <si>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</si>
  <si>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</si>
  <si>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</si>
  <si>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</si>
  <si>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</si>
  <si>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</si>
  <si>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</si>
  <si>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</si>
  <si>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</si>
  <si>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</si>
  <si>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</si>
  <si>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</si>
  <si>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</si>
  <si>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</si>
  <si>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</si>
  <si>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</si>
  <si>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</si>
  <si>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</si>
  <si>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</si>
  <si>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</si>
  <si>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</si>
  <si>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</si>
  <si>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</si>
  <si>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</si>
  <si>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</si>
  <si>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</si>
  <si>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</si>
  <si>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</si>
  <si>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</si>
  <si>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</si>
  <si>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</si>
  <si>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</si>
  <si>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</si>
  <si>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</si>
  <si>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</si>
  <si>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</si>
  <si>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</si>
  <si>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</si>
  <si>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</si>
  <si>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</si>
  <si>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</si>
  <si>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</si>
  <si>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</si>
  <si>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</si>
  <si>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</si>
  <si>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</si>
  <si>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</si>
  <si>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</si>
  <si>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</si>
  <si>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</si>
  <si>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</si>
  <si>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</si>
  <si>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</si>
  <si>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</si>
  <si>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</si>
  <si>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</si>
  <si>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</si>
  <si>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</si>
  <si>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</si>
  <si>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</si>
  <si>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</si>
  <si>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</si>
  <si>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</si>
  <si>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</si>
  <si>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</si>
  <si>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</si>
  <si>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</si>
  <si>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</si>
  <si>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</si>
  <si>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</si>
  <si>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</si>
  <si>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</si>
  <si>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</si>
  <si>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</si>
  <si>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</si>
  <si>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</si>
  <si>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</si>
  <si>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</si>
  <si>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</si>
  <si>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</si>
  <si>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</si>
  <si>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</si>
  <si>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</si>
  <si>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</si>
  <si>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</si>
  <si>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</si>
  <si>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</si>
  <si>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</si>
  <si>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</si>
  <si>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</si>
  <si>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</si>
  <si>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</si>
  <si>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</si>
  <si>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</si>
  <si>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</si>
  <si>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</si>
  <si>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</si>
  <si>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</si>
  <si>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</si>
  <si>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</si>
  <si>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</si>
  <si>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</si>
  <si>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</si>
  <si>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</si>
  <si>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</si>
  <si>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</si>
  <si>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</si>
  <si>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</si>
  <si>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</si>
  <si>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</si>
  <si>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</si>
  <si>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</si>
  <si>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</si>
  <si>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</si>
  <si>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</si>
  <si>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</si>
  <si>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</si>
  <si>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</si>
  <si>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</si>
  <si>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</si>
  <si>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</si>
  <si>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</si>
  <si>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</si>
  <si>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</si>
  <si>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</si>
  <si>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</si>
  <si>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</si>
  <si>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</si>
  <si>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</si>
  <si>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</si>
  <si>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</si>
  <si>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</si>
  <si>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</si>
  <si>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</si>
  <si>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</si>
  <si>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</si>
  <si>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</si>
  <si>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</si>
  <si>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</si>
  <si>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</si>
  <si>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</si>
  <si>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</si>
  <si>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</si>
  <si>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</si>
  <si>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</si>
  <si>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</si>
  <si>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</si>
  <si>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</si>
  <si>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</si>
  <si>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</si>
  <si>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</si>
  <si>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</si>
  <si>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</si>
  <si>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</si>
  <si>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</si>
  <si>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</si>
  <si>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</si>
  <si>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</si>
  <si>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</si>
  <si>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</si>
  <si>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</si>
  <si>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</si>
  <si>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</si>
  <si>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</si>
  <si>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</si>
  <si>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</si>
  <si>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</si>
  <si>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</si>
  <si>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</si>
  <si>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</si>
  <si>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</si>
  <si>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</si>
  <si>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</si>
  <si>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</si>
  <si>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</si>
  <si>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</si>
  <si>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</si>
  <si>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</si>
  <si>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</si>
  <si>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</si>
  <si>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</si>
  <si>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</si>
  <si>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</si>
  <si>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</si>
  <si>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</si>
  <si>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</si>
  <si>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</si>
  <si>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</si>
  <si>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</si>
  <si>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</si>
  <si>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</si>
  <si>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</si>
  <si>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</si>
  <si>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</si>
  <si>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</si>
  <si>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</si>
  <si>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</si>
  <si>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</si>
  <si>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</si>
  <si>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</si>
  <si>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</si>
  <si>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</si>
  <si>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</si>
  <si>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</si>
  <si>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</si>
  <si>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</si>
  <si>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</si>
  <si>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</si>
  <si>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</si>
  <si>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</si>
  <si>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</si>
  <si>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</si>
  <si>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</si>
  <si>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</si>
  <si>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</si>
  <si>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</si>
  <si>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</si>
  <si>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</si>
  <si>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</si>
  <si>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</si>
  <si>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</si>
  <si>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</si>
  <si>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</si>
  <si>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</si>
  <si>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</si>
  <si>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</si>
  <si>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</si>
  <si>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</si>
  <si>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</si>
  <si>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</si>
  <si>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</si>
  <si>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</si>
  <si>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</si>
  <si>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</si>
  <si>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</si>
  <si>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</si>
  <si>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</si>
  <si>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</si>
  <si>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</si>
  <si>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</si>
  <si>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</si>
  <si>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</si>
  <si>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</si>
  <si>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</si>
  <si>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</si>
  <si>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</si>
  <si>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</si>
  <si>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</si>
  <si>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</si>
  <si>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</si>
  <si>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</si>
  <si>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</si>
  <si>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</si>
  <si>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</si>
  <si>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</si>
  <si>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</si>
  <si>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</si>
  <si>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</si>
  <si>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</si>
  <si>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</si>
  <si>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</si>
  <si>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</si>
  <si>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</si>
  <si>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</si>
  <si>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</si>
  <si>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</si>
  <si>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</si>
  <si>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</si>
  <si>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</si>
  <si>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</si>
  <si>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</si>
  <si>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</si>
  <si>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</si>
  <si>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</si>
  <si>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</si>
  <si>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</si>
  <si>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</si>
  <si>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</si>
  <si>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</si>
  <si>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</si>
  <si>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</si>
  <si>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</si>
  <si>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</si>
  <si>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</si>
  <si>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</si>
  <si>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</si>
  <si>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</si>
  <si>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</si>
  <si>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</si>
  <si>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</si>
  <si>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</si>
  <si>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</si>
  <si>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</si>
  <si>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</si>
  <si>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</si>
  <si>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</si>
  <si>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</si>
  <si>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</si>
  <si>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</si>
  <si>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</si>
  <si>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</si>
  <si>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</si>
  <si>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</si>
  <si>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</si>
  <si>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</si>
  <si>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</si>
  <si>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</si>
  <si>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</si>
  <si>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</si>
  <si>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</si>
  <si>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</si>
  <si>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</si>
  <si>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</si>
  <si>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</si>
  <si>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</si>
  <si>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</si>
  <si>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</si>
  <si>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</si>
  <si>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</si>
  <si>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</si>
  <si>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</si>
  <si>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</si>
  <si>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</si>
  <si>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</si>
  <si>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</si>
  <si>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</si>
  <si>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</si>
  <si>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</si>
  <si>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</si>
  <si>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</si>
  <si>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</si>
  <si>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</si>
  <si>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</si>
  <si>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</si>
  <si>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</si>
  <si>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</si>
  <si>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</si>
  <si>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</si>
  <si>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</si>
  <si>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</si>
  <si>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</si>
  <si>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</si>
  <si>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</si>
  <si>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</si>
  <si>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</si>
  <si>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</si>
  <si>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</si>
  <si>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</si>
  <si>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</si>
  <si>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</si>
  <si>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</si>
  <si>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</si>
  <si>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</si>
  <si>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</si>
  <si>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</si>
  <si>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</si>
  <si>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</si>
  <si>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</si>
  <si>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</si>
  <si>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</si>
  <si>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</si>
  <si>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</si>
  <si>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</si>
  <si>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</si>
  <si>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</si>
  <si>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</si>
  <si>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</si>
  <si>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</si>
  <si>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</si>
  <si>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</si>
  <si>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</si>
  <si>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</si>
  <si>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</si>
  <si>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</si>
  <si>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</si>
  <si>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</si>
  <si>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</si>
  <si>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</si>
  <si>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</si>
  <si>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</si>
  <si>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</si>
  <si>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</si>
  <si>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</si>
  <si>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</si>
  <si>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</si>
  <si>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</si>
  <si>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</si>
  <si>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</si>
  <si>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</si>
  <si>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</si>
  <si>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</si>
  <si>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</si>
  <si>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</si>
  <si>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</si>
  <si>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</si>
  <si>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</si>
  <si>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</si>
  <si>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</si>
  <si>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</si>
  <si>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</si>
  <si>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</si>
  <si>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</si>
  <si>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</si>
  <si>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</si>
  <si>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</si>
  <si>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</si>
  <si>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</si>
  <si>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</si>
  <si>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</si>
  <si>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</si>
  <si>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</si>
  <si>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</si>
  <si>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</si>
  <si>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</si>
  <si>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</si>
  <si>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</si>
  <si>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</si>
  <si>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</si>
  <si>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</si>
  <si>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</si>
  <si>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</si>
  <si>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</si>
  <si>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</si>
  <si>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</si>
  <si>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</si>
  <si>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</si>
  <si>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</si>
  <si>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</si>
  <si>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</si>
  <si>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</si>
  <si>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</si>
  <si>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</si>
  <si>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</si>
  <si>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</si>
  <si>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</si>
  <si>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</si>
  <si>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</si>
  <si>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</si>
  <si>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</si>
  <si>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</si>
  <si>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</si>
  <si>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</si>
  <si>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</si>
  <si>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</si>
  <si>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</si>
  <si>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</si>
  <si>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</si>
  <si>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</si>
  <si>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</si>
  <si>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</si>
  <si>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</si>
  <si>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</si>
  <si>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</si>
  <si>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</si>
  <si>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</si>
  <si>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</si>
  <si>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</si>
  <si>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</si>
  <si>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</si>
  <si>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</si>
  <si>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</si>
  <si>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</si>
  <si>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</si>
  <si>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</si>
  <si>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</si>
  <si>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</si>
  <si>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</si>
  <si>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</si>
  <si>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</si>
  <si>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</si>
  <si>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</si>
  <si>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</si>
  <si>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</si>
  <si>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</si>
  <si>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</si>
  <si>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</si>
  <si>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</si>
  <si>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</si>
  <si>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</si>
  <si>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</si>
  <si>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</si>
  <si>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</si>
  <si>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</si>
  <si>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</si>
  <si>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</si>
  <si>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</si>
  <si>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</si>
  <si>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</si>
  <si>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</si>
  <si>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</si>
  <si>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</si>
  <si>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</si>
  <si>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</si>
  <si>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</si>
  <si>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</si>
  <si>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</si>
  <si>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</si>
  <si>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</si>
  <si>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</si>
  <si>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</si>
  <si>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</si>
  <si>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</si>
  <si>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</si>
  <si>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</si>
  <si>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</si>
  <si>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</si>
  <si>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</si>
  <si>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</si>
  <si>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</si>
  <si>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</si>
  <si>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</si>
  <si>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</si>
  <si>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</si>
  <si>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</si>
  <si>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</si>
  <si>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</si>
  <si>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</si>
  <si>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</si>
  <si>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</si>
  <si>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</si>
  <si>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</si>
  <si>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</si>
  <si>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</si>
  <si>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</si>
  <si>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</si>
  <si>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</si>
  <si>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</si>
  <si>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</si>
  <si>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</si>
  <si>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</si>
  <si>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</si>
  <si>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</si>
  <si>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</si>
  <si>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</si>
  <si>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</si>
  <si>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</si>
  <si>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</si>
  <si>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</si>
  <si>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</si>
  <si>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</si>
  <si>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</si>
  <si>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</si>
  <si>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</si>
  <si>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</si>
  <si>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</si>
  <si>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</si>
  <si>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</si>
  <si>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</si>
  <si>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</si>
  <si>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</si>
  <si>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</si>
  <si>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</si>
  <si>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</si>
  <si>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</si>
  <si>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</si>
  <si>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</si>
  <si>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</si>
  <si>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</si>
  <si>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</si>
  <si>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</si>
  <si>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</si>
  <si>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</si>
  <si>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</si>
  <si>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</si>
  <si>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</si>
  <si>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</si>
  <si>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</si>
  <si>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</si>
  <si>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</si>
  <si>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</si>
  <si>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</si>
  <si>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</si>
  <si>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</si>
  <si>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</si>
  <si>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</si>
  <si>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</si>
  <si>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</si>
  <si>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</si>
  <si>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</si>
  <si>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</si>
  <si>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</si>
  <si>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</si>
  <si>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</si>
  <si>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</si>
  <si>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</si>
  <si>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</si>
  <si>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</si>
  <si>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</si>
  <si>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</si>
  <si>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</si>
  <si>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</si>
  <si>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</si>
  <si>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</si>
  <si>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</si>
  <si>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</si>
  <si>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</si>
  <si>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</si>
  <si>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</si>
  <si>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</si>
  <si>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</si>
  <si>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</si>
  <si>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</si>
  <si>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</si>
  <si>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</si>
  <si>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</si>
  <si>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</si>
  <si>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</si>
  <si>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</si>
  <si>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</si>
  <si>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</si>
  <si>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</si>
  <si>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</si>
  <si>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</si>
  <si>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</si>
  <si>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</si>
  <si>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</si>
  <si>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</si>
  <si>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</si>
  <si>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</si>
  <si>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</si>
  <si>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</si>
  <si>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</si>
  <si>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</si>
  <si>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</si>
  <si>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</si>
  <si>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</si>
  <si>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</si>
  <si>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</si>
  <si>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</si>
  <si>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</si>
  <si>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</si>
  <si>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</si>
  <si>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</si>
  <si>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</si>
  <si>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</si>
  <si>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</si>
  <si>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</si>
  <si>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</si>
  <si>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</si>
  <si>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</si>
  <si>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</si>
  <si>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</si>
  <si>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</si>
  <si>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</si>
  <si>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</si>
  <si>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</si>
  <si>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</si>
  <si>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</si>
  <si>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</si>
  <si>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</si>
  <si>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</si>
  <si>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</si>
  <si>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</si>
  <si>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</si>
  <si>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</si>
  <si>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</si>
  <si>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</si>
  <si>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</si>
  <si>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</si>
  <si>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</si>
  <si>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</si>
  <si>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</si>
  <si>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</si>
  <si>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</si>
  <si>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</si>
  <si>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</si>
  <si>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</si>
  <si>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</si>
  <si>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</si>
  <si>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</si>
  <si>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</si>
  <si>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</si>
  <si>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</si>
  <si>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</si>
  <si>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</si>
  <si>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</si>
  <si>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</si>
  <si>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</si>
  <si>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</si>
  <si>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</si>
  <si>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</si>
  <si>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</si>
  <si>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</si>
  <si>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</si>
  <si>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</si>
  <si>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</si>
  <si>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</si>
  <si>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</si>
  <si>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</si>
  <si>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</si>
  <si>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</si>
  <si>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</si>
  <si>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</si>
  <si>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</si>
  <si>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</si>
  <si>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</si>
  <si>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</si>
  <si>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</si>
  <si>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</si>
  <si>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</si>
  <si>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</si>
  <si>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</si>
  <si>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</si>
  <si>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</si>
  <si>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</si>
  <si>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</si>
  <si>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</si>
  <si>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</si>
  <si>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</si>
  <si>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</si>
  <si>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</si>
  <si>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</si>
  <si>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</si>
  <si>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</si>
  <si>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</si>
  <si>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</si>
  <si>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</si>
  <si>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</si>
  <si>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</si>
  <si>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</si>
  <si>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</si>
  <si>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</si>
  <si>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</si>
  <si>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</si>
  <si>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</si>
  <si>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</si>
  <si>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</si>
  <si>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</si>
  <si>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</si>
  <si>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</si>
  <si>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</si>
  <si>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</si>
  <si>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</si>
  <si>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</si>
  <si>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</si>
  <si>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</si>
  <si>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</si>
  <si>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</si>
  <si>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</si>
  <si>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</si>
  <si>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</si>
  <si>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</si>
  <si>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</si>
  <si>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</si>
  <si>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</si>
  <si>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</si>
  <si>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</si>
  <si>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</si>
  <si>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</si>
  <si>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</si>
  <si>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</si>
  <si>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</si>
  <si>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</si>
  <si>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</si>
  <si>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</si>
  <si>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</si>
  <si>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</si>
  <si>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</si>
  <si>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</si>
  <si>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</si>
  <si>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</si>
  <si>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</si>
  <si>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</si>
  <si>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</si>
  <si>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</si>
  <si>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</si>
  <si>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</si>
  <si>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</si>
  <si>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</si>
  <si>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</si>
  <si>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</si>
  <si>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</si>
  <si>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</si>
  <si>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</si>
  <si>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</si>
  <si>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</si>
  <si>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</si>
  <si>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</si>
  <si>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</si>
  <si>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</si>
  <si>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</si>
  <si>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</si>
  <si>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</si>
  <si>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</si>
  <si>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</si>
  <si>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</si>
  <si>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</si>
  <si>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</si>
  <si>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</si>
  <si>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</si>
  <si>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</si>
  <si>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</si>
  <si>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</si>
  <si>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</si>
  <si>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</si>
  <si>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</si>
  <si>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</si>
  <si>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</si>
  <si>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</si>
  <si>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</si>
  <si>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</si>
  <si>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</si>
  <si>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</si>
  <si>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</si>
  <si>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</si>
  <si>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</si>
  <si>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</si>
  <si>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</si>
  <si>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</si>
  <si>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</si>
  <si>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</si>
  <si>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</si>
  <si>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</si>
  <si>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</si>
  <si>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</si>
  <si>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</si>
  <si>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</si>
  <si>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</si>
  <si>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</si>
  <si>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</si>
  <si>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</si>
  <si>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</si>
  <si>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</si>
  <si>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</si>
  <si>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</si>
  <si>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</si>
  <si>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</si>
  <si>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</si>
  <si>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</si>
  <si>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</si>
  <si>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</si>
  <si>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</si>
  <si>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</si>
  <si>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</si>
  <si>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</si>
  <si>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</si>
  <si>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</si>
  <si>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</si>
  <si>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</si>
  <si>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</si>
  <si>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</si>
  <si>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</si>
  <si>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</si>
  <si>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</si>
  <si>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</si>
  <si>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</si>
  <si>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</si>
  <si>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</si>
  <si>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</si>
  <si>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</si>
  <si>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</si>
  <si>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</si>
  <si>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</si>
  <si>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</si>
  <si>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</si>
  <si>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</si>
  <si>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</si>
  <si>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</si>
  <si>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</si>
  <si>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</si>
  <si>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</si>
  <si>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</si>
  <si>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</si>
  <si>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</si>
  <si>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</si>
  <si>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</si>
  <si>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</si>
  <si>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</si>
  <si>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</si>
  <si>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</si>
  <si>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</si>
  <si>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</si>
  <si>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</si>
  <si>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</si>
  <si>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</si>
  <si>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</si>
  <si>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</si>
  <si>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</si>
  <si>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</si>
  <si>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</si>
  <si>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</si>
  <si>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</si>
  <si>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</si>
  <si>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</si>
  <si>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</si>
  <si>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</si>
  <si>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</si>
  <si>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</si>
  <si>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</si>
  <si>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</si>
  <si>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</si>
  <si>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</si>
  <si>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</si>
  <si>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</si>
  <si>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</si>
  <si>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</si>
  <si>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</si>
  <si>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</si>
  <si>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</si>
  <si>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</si>
  <si>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</si>
  <si>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</si>
  <si>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</si>
  <si>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</si>
  <si>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</si>
  <si>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</si>
  <si>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</si>
  <si>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</si>
  <si>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</si>
  <si>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</si>
  <si>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</si>
  <si>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</si>
  <si>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</si>
  <si>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</si>
  <si>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</si>
  <si>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</si>
  <si>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</si>
  <si>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</si>
  <si>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</si>
  <si>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</si>
  <si>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</si>
  <si>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</si>
  <si>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</si>
  <si>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</si>
  <si>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</si>
  <si>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</si>
  <si>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</si>
  <si>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</si>
  <si>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</si>
  <si>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</si>
  <si>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</si>
  <si>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</si>
  <si>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</si>
  <si>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</si>
  <si>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</si>
  <si>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</si>
  <si>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</si>
  <si>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</si>
  <si>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</si>
  <si>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</si>
  <si>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</si>
  <si>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</si>
  <si>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</si>
  <si>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</si>
  <si>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</si>
  <si>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</si>
  <si>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</si>
  <si>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</si>
  <si>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</si>
  <si>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</si>
  <si>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</si>
  <si>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</si>
  <si>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</si>
  <si>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</si>
  <si>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</si>
  <si>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</si>
  <si>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</si>
  <si>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</si>
  <si>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</si>
  <si>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</si>
  <si>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</si>
  <si>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</si>
  <si>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</si>
  <si>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</si>
  <si>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</si>
  <si>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</si>
  <si>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</si>
  <si>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</si>
  <si>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</si>
  <si>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</si>
  <si>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</si>
  <si>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</si>
  <si>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</si>
  <si>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</si>
  <si>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</si>
  <si>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</si>
  <si>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</si>
  <si>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</si>
  <si>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</si>
  <si>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</si>
  <si>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</si>
  <si>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</si>
  <si>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</si>
  <si>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</si>
  <si>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</si>
  <si>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</si>
  <si>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</si>
  <si>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</si>
  <si>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</si>
  <si>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</si>
  <si>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</si>
  <si>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</si>
  <si>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</si>
  <si>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</si>
  <si>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</si>
  <si>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</si>
  <si>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</si>
  <si>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</si>
  <si>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</si>
  <si>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</si>
  <si>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</si>
  <si>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</si>
  <si>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</si>
  <si>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</si>
  <si>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</si>
  <si>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</si>
  <si>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</si>
  <si>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</si>
  <si>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</si>
  <si>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</si>
  <si>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</si>
  <si>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</si>
  <si>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</si>
  <si>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</si>
  <si>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</si>
  <si>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</si>
  <si>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</si>
  <si>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</si>
  <si>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</si>
  <si>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</si>
  <si>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</si>
  <si>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</si>
  <si>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</si>
  <si>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</si>
  <si>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</si>
  <si>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</si>
  <si>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</si>
  <si>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</si>
  <si>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</si>
  <si>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</si>
  <si>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</si>
  <si>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</si>
  <si>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</si>
  <si>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</si>
  <si>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</si>
  <si>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</si>
  <si>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</si>
  <si>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</si>
  <si>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</si>
  <si>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</si>
  <si>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</si>
  <si>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</si>
  <si>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</si>
  <si>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</si>
  <si>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</si>
  <si>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</si>
  <si>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</si>
  <si>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</si>
  <si>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</si>
  <si>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</si>
  <si>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</si>
  <si>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</si>
  <si>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</si>
  <si>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</si>
  <si>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</si>
  <si>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</si>
  <si>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</si>
  <si>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</si>
  <si>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</si>
  <si>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</si>
  <si>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</si>
  <si>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</si>
  <si>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</si>
  <si>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</si>
  <si>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</si>
  <si>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</si>
  <si>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</si>
  <si>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</si>
  <si>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</si>
  <si>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</si>
  <si>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</si>
  <si>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</si>
  <si>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</si>
  <si>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</si>
  <si>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</si>
  <si>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</si>
  <si>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</si>
  <si>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</si>
  <si>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</si>
  <si>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</si>
  <si>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</si>
  <si>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</si>
  <si>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</si>
  <si>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</si>
  <si>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</si>
  <si>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</si>
  <si>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</si>
  <si>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</si>
  <si>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</si>
  <si>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</si>
  <si>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</si>
  <si>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</si>
  <si>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</si>
  <si>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</si>
  <si>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</si>
  <si>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</si>
  <si>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</si>
  <si>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</si>
  <si>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</si>
  <si>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</si>
  <si>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</si>
  <si>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</si>
  <si>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</si>
  <si>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</si>
  <si>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</si>
  <si>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</si>
  <si>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</si>
  <si>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</si>
  <si>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</si>
  <si>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</si>
  <si>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</si>
  <si>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</si>
  <si>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</si>
  <si>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</si>
  <si>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</si>
  <si>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</si>
  <si>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</si>
  <si>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</si>
  <si>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</si>
  <si>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</si>
  <si>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</si>
  <si>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</si>
  <si>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</si>
  <si>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</si>
  <si>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</si>
  <si>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</si>
  <si>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</si>
  <si>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</si>
  <si>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</si>
  <si>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</si>
  <si>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</si>
  <si>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</si>
  <si>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</si>
  <si>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</si>
  <si>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</si>
  <si>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</si>
  <si>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</si>
  <si>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</si>
  <si>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</si>
  <si>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</si>
  <si>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</si>
  <si>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</si>
  <si>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</si>
  <si>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</si>
  <si>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</si>
  <si>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</si>
  <si>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</si>
  <si>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</si>
  <si>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</si>
  <si>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</si>
  <si>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</si>
  <si>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</si>
  <si>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</si>
  <si>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</si>
  <si>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</si>
  <si>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</si>
  <si>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</si>
  <si>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</si>
  <si>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</si>
  <si>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</si>
  <si>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</si>
  <si>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</si>
  <si>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</si>
  <si>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</si>
  <si>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</si>
  <si>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</si>
  <si>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</si>
  <si>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</si>
  <si>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</si>
  <si>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</si>
  <si>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</si>
  <si>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</si>
  <si>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</si>
  <si>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</si>
  <si>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</si>
  <si>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</si>
  <si>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</si>
  <si>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</si>
  <si>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</si>
  <si>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</si>
  <si>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</si>
  <si>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</si>
  <si>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</si>
  <si>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</si>
  <si>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</si>
  <si>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</si>
  <si>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</si>
  <si>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</si>
  <si>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</si>
  <si>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</si>
  <si>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</si>
  <si>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</si>
  <si>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</si>
  <si>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</si>
  <si>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</si>
  <si>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</si>
  <si>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</si>
  <si>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</si>
  <si>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</si>
  <si>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</si>
  <si>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</si>
  <si>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</si>
  <si>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</si>
  <si>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</si>
  <si>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</si>
  <si>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</si>
  <si>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</si>
  <si>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</si>
  <si>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</si>
  <si>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</si>
  <si>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</si>
  <si>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</si>
  <si>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</si>
  <si>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</si>
  <si>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</si>
  <si>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</si>
  <si>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</si>
  <si>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</si>
  <si>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</si>
  <si>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</si>
  <si>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</si>
  <si>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</si>
  <si>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</si>
  <si>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</si>
  <si>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</si>
  <si>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</si>
  <si>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</si>
  <si>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</si>
  <si>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</si>
  <si>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</si>
  <si>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</si>
  <si>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</si>
  <si>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</si>
  <si>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</si>
  <si>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</si>
  <si>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</si>
  <si>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</si>
  <si>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</si>
  <si>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</si>
  <si>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</si>
  <si>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</si>
  <si>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</si>
  <si>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</si>
  <si>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</si>
  <si>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</si>
  <si>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</si>
  <si>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</si>
  <si>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</si>
  <si>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</si>
  <si>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</si>
  <si>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</si>
  <si>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</si>
  <si>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</si>
  <si>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</si>
  <si>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</si>
  <si>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</si>
  <si>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</si>
  <si>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</si>
  <si>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</si>
  <si>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</si>
  <si>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</si>
  <si>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</si>
  <si>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</si>
  <si>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</si>
  <si>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</si>
  <si>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</si>
  <si>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</si>
  <si>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</si>
  <si>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</si>
  <si>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</si>
  <si>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</si>
  <si>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</si>
  <si>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</si>
  <si>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</si>
  <si>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</si>
  <si>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</si>
  <si>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</si>
  <si>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</si>
  <si>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</si>
  <si>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</si>
  <si>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</si>
  <si>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</si>
  <si>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</si>
  <si>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</si>
  <si>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</si>
  <si>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</si>
  <si>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</si>
  <si>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</si>
  <si>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</si>
  <si>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</si>
  <si>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</si>
  <si>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</si>
  <si>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</si>
  <si>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</si>
  <si>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</si>
  <si>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</si>
  <si>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</si>
  <si>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</si>
  <si>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</si>
  <si>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</si>
  <si>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</si>
  <si>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</si>
  <si>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</si>
  <si>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</si>
  <si>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</si>
  <si>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</si>
  <si>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</si>
  <si>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</si>
  <si>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</si>
  <si>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</si>
  <si>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</si>
  <si>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</si>
  <si>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</si>
  <si>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</si>
  <si>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</si>
  <si>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</si>
  <si>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</si>
  <si>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</si>
  <si>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</si>
  <si>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</si>
  <si>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</si>
  <si>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</si>
  <si>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</si>
  <si>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</si>
  <si>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</si>
  <si>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</si>
  <si>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</si>
  <si>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</si>
  <si>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</si>
  <si>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</si>
  <si>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</si>
  <si>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</si>
  <si>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</si>
  <si>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</si>
  <si>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</si>
  <si>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</si>
  <si>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</si>
  <si>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</si>
  <si>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</si>
  <si>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</si>
  <si>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</si>
  <si>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</si>
  <si>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</si>
  <si>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</si>
  <si>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</si>
  <si>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</si>
  <si>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</si>
  <si>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</si>
  <si>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</si>
  <si>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</si>
  <si>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</si>
  <si>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</si>
  <si>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</si>
  <si>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</si>
  <si>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</si>
  <si>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</si>
  <si>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</si>
  <si>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</si>
  <si>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</si>
  <si>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</si>
  <si>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</si>
  <si>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</si>
  <si>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</si>
  <si>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</si>
  <si>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</si>
  <si>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</si>
  <si>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</si>
  <si>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</si>
  <si>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</si>
  <si>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</si>
  <si>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</si>
  <si>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</si>
  <si>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</si>
  <si>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</si>
  <si>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</si>
  <si>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</si>
  <si>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</si>
  <si>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</si>
  <si>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</si>
  <si>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</si>
  <si>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</si>
  <si>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</si>
  <si>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</si>
  <si>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</si>
  <si>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</si>
  <si>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</si>
  <si>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</si>
  <si>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</si>
  <si>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</si>
  <si>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</si>
  <si>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</si>
  <si>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</si>
  <si>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</si>
  <si>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</si>
  <si>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</si>
  <si>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</si>
  <si>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</si>
  <si>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</si>
  <si>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</si>
  <si>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</si>
  <si>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</si>
  <si>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</si>
  <si>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</si>
  <si>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</si>
  <si>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</si>
  <si>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</si>
  <si>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</si>
  <si>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</si>
  <si>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</si>
  <si>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</si>
  <si>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</si>
  <si>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</si>
  <si>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</si>
  <si>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</si>
  <si>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</si>
  <si>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</si>
  <si>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</si>
  <si>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</si>
  <si>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</si>
  <si>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</si>
  <si>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</si>
  <si>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</si>
  <si>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</si>
  <si>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</si>
  <si>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</si>
  <si>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</si>
  <si>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</si>
  <si>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</si>
  <si>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</si>
  <si>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</si>
  <si>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</si>
  <si>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</si>
  <si>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</si>
  <si>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</si>
  <si>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</si>
  <si>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</si>
  <si>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</si>
  <si>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</si>
  <si>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</si>
  <si>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</si>
  <si>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</si>
  <si>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</si>
  <si>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</si>
  <si>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</si>
  <si>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</si>
  <si>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</si>
  <si>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</si>
  <si>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</si>
  <si>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</si>
  <si>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</si>
  <si>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</si>
  <si>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</si>
  <si>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</si>
  <si>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</si>
  <si>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</si>
  <si>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</si>
  <si>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</si>
  <si>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</si>
  <si>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</si>
  <si>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</si>
  <si>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</si>
  <si>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</si>
  <si>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</si>
  <si>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</si>
  <si>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</si>
  <si>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</si>
  <si>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</si>
  <si>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</si>
  <si>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</si>
  <si>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</si>
  <si>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</si>
  <si>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</si>
  <si>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</si>
  <si>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</si>
  <si>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</si>
  <si>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</si>
  <si>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</si>
  <si>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</si>
  <si>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</si>
  <si>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</si>
  <si>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</si>
  <si>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</si>
  <si>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</si>
  <si>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</si>
  <si>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</si>
  <si>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</si>
  <si>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</si>
  <si>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</si>
  <si>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</si>
  <si>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</si>
  <si>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</si>
  <si>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</si>
  <si>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</si>
  <si>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</si>
  <si>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</si>
  <si>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</si>
  <si>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</si>
  <si>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</si>
  <si>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</si>
  <si>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</si>
  <si>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</si>
  <si>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</si>
  <si>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</si>
  <si>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</si>
  <si>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</si>
  <si>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</si>
  <si>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</si>
  <si>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</si>
  <si>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</si>
  <si>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</si>
  <si>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</si>
  <si>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</si>
  <si>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</si>
  <si>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</si>
  <si>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</si>
  <si>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</si>
  <si>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</si>
  <si>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</si>
  <si>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</si>
  <si>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</si>
  <si>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</si>
  <si>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</si>
  <si>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</si>
  <si>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</si>
  <si>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</si>
  <si>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</si>
  <si>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</si>
  <si>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</si>
  <si>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</si>
  <si>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</si>
  <si>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</si>
  <si>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</si>
  <si>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</si>
  <si>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</si>
  <si>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</si>
  <si>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</si>
  <si>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</si>
  <si>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</si>
  <si>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</si>
  <si>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</si>
  <si>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</si>
  <si>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</si>
  <si>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</si>
  <si>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</si>
  <si>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</si>
  <si>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</si>
  <si>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</si>
  <si>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</si>
  <si>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</si>
  <si>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</si>
  <si>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</si>
  <si>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</si>
  <si>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</si>
  <si>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</si>
  <si>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</si>
  <si>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</si>
  <si>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</si>
  <si>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</si>
  <si>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</si>
  <si>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</si>
  <si>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</si>
  <si>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</si>
  <si>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</si>
  <si>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</si>
  <si>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</si>
  <si>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</si>
  <si>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</si>
  <si>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</si>
  <si>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</si>
  <si>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</si>
  <si>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</si>
  <si>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</si>
  <si>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</si>
  <si>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</si>
  <si>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</si>
  <si>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</si>
  <si>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</si>
  <si>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</si>
  <si>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</si>
  <si>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</si>
  <si>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</si>
  <si>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</si>
  <si>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</si>
  <si>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</si>
  <si>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</si>
  <si>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</si>
  <si>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</si>
  <si>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</si>
  <si>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</si>
  <si>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</si>
  <si>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</si>
  <si>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</si>
  <si>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</si>
  <si>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</si>
  <si>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</si>
  <si>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</si>
  <si>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</si>
  <si>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</si>
  <si>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</si>
  <si>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</si>
  <si>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</si>
  <si>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</si>
  <si>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</si>
  <si>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</si>
  <si>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</si>
  <si>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</si>
  <si>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</si>
  <si>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</si>
  <si>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</si>
  <si>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</si>
  <si>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</si>
  <si>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</si>
  <si>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</si>
  <si>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</si>
  <si>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</si>
  <si>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</si>
  <si>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</si>
  <si>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</si>
  <si>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</si>
  <si>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</si>
  <si>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</si>
  <si>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</si>
  <si>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</si>
  <si>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</si>
  <si>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</si>
  <si>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</si>
  <si>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</si>
  <si>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</si>
  <si>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</si>
  <si>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</si>
  <si>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</si>
  <si>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</si>
  <si>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</si>
  <si>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</si>
  <si>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</si>
  <si>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</si>
  <si>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</si>
  <si>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</si>
  <si>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</si>
  <si>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</si>
  <si>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</si>
  <si>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</si>
  <si>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</si>
  <si>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</si>
  <si>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</si>
  <si>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</si>
  <si>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</si>
  <si>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</si>
  <si>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</si>
  <si>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</si>
  <si>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</si>
  <si>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</si>
  <si>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</si>
  <si>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</si>
  <si>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</si>
  <si>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</si>
  <si>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</si>
  <si>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</si>
  <si>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</si>
  <si>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</si>
  <si>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</si>
  <si>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</si>
  <si>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</si>
  <si>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</si>
  <si>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</si>
  <si>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</si>
  <si>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</si>
  <si>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</si>
  <si>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</si>
  <si>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</si>
  <si>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</si>
  <si>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</si>
  <si>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</si>
  <si>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</si>
  <si>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</si>
  <si>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</si>
  <si>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</si>
  <si>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</si>
  <si>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</si>
  <si>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</si>
  <si>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</si>
  <si>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</si>
  <si>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</si>
  <si>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</si>
  <si>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</si>
  <si>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</si>
  <si>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</si>
  <si>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</si>
  <si>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</si>
  <si>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</si>
  <si>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</si>
  <si>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</si>
  <si>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</si>
  <si>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</si>
  <si>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</si>
  <si>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</si>
  <si>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</si>
  <si>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</si>
  <si>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</si>
  <si>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</si>
  <si>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</si>
  <si>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</si>
  <si>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</si>
  <si>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</si>
  <si>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</si>
  <si>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</si>
  <si>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</si>
  <si>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</si>
  <si>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</si>
  <si>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</si>
  <si>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</si>
  <si>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</si>
  <si>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</si>
  <si>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</si>
  <si>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</si>
  <si>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</si>
  <si>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</si>
  <si>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</si>
  <si>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</si>
  <si>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</si>
  <si>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</si>
  <si>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</si>
  <si>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</si>
  <si>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</si>
  <si>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</si>
  <si>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</si>
  <si>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</si>
  <si>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</si>
  <si>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</si>
  <si>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</si>
  <si>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</si>
  <si>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</si>
  <si>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</si>
  <si>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</si>
  <si>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</si>
  <si>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</si>
  <si>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</si>
  <si>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</si>
  <si>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</si>
  <si>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</si>
  <si>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</si>
  <si>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</si>
  <si>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</si>
  <si>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</si>
  <si>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</si>
  <si>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</si>
  <si>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</si>
  <si>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</si>
  <si>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</si>
  <si>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</si>
  <si>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</si>
  <si>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</si>
  <si>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</si>
  <si>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</si>
  <si>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</si>
  <si>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</si>
  <si>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</si>
  <si>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</si>
  <si>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</si>
  <si>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</si>
  <si>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</si>
  <si>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</si>
  <si>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</si>
  <si>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</si>
  <si>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</si>
  <si>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</si>
  <si>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</si>
  <si>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</si>
  <si>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</si>
  <si>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</si>
  <si>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</si>
  <si>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</si>
  <si>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</si>
  <si>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</si>
  <si>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</si>
  <si>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</si>
  <si>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</si>
  <si>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</si>
  <si>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</si>
  <si>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</si>
  <si>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</si>
  <si>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</si>
  <si>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</si>
  <si>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</si>
  <si>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</si>
  <si>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</si>
  <si>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</si>
  <si>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</si>
  <si>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</si>
  <si>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</si>
  <si>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</si>
  <si>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</si>
  <si>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</si>
  <si>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</si>
  <si>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</si>
  <si>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</si>
  <si>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</si>
  <si>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</si>
  <si>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</si>
  <si>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</si>
  <si>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</si>
  <si>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</si>
  <si>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</si>
  <si>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</si>
  <si>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</si>
  <si>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</si>
  <si>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</si>
  <si>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</si>
  <si>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</si>
  <si>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</si>
  <si>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</si>
  <si>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</si>
  <si>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</si>
  <si>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</si>
  <si>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</si>
  <si>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</si>
  <si>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</si>
  <si>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</si>
  <si>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</si>
  <si>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</si>
  <si>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</si>
  <si>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</si>
  <si>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</si>
  <si>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</si>
  <si>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</si>
  <si>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</si>
  <si>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</si>
  <si>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</si>
  <si>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</si>
  <si>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</si>
  <si>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</si>
  <si>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</si>
  <si>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</si>
  <si>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</si>
  <si>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</si>
  <si>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</si>
  <si>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</si>
  <si>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</si>
  <si>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</si>
  <si>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</si>
  <si>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</si>
  <si>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</si>
  <si>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</si>
  <si>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</si>
  <si>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</si>
  <si>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</si>
  <si>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</si>
  <si>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</si>
  <si>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</si>
  <si>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</si>
  <si>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</si>
  <si>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</si>
  <si>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</si>
  <si>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</si>
  <si>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</si>
  <si>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</si>
  <si>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</si>
  <si>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</si>
  <si>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</si>
  <si>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</si>
  <si>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</si>
  <si>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</si>
  <si>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</si>
  <si>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</si>
  <si>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</si>
  <si>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</si>
  <si>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</si>
  <si>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</si>
  <si>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</si>
  <si>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</si>
  <si>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</si>
  <si>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</si>
  <si>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</si>
  <si>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</si>
  <si>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</si>
  <si>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</si>
  <si>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</si>
  <si>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</si>
  <si>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</si>
  <si>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</si>
  <si>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</si>
  <si>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</si>
  <si>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</si>
  <si>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</si>
  <si>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</si>
  <si>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</si>
  <si>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</si>
  <si>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</si>
  <si>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</si>
  <si>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</si>
  <si>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</si>
  <si>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</si>
  <si>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</si>
  <si>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</si>
  <si>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</si>
  <si>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</si>
  <si>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</si>
  <si>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</si>
  <si>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</si>
  <si>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</si>
  <si>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</si>
  <si>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</si>
  <si>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</si>
  <si>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</si>
  <si>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</si>
  <si>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</si>
  <si>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</si>
  <si>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</si>
  <si>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</si>
  <si>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</si>
  <si>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</si>
  <si>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</si>
  <si>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</si>
  <si>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</si>
  <si>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</si>
  <si>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</si>
  <si>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</si>
  <si>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</si>
  <si>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</si>
  <si>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</si>
  <si>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</si>
  <si>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</si>
  <si>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</si>
  <si>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</si>
  <si>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</si>
  <si>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</si>
  <si>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</si>
  <si>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</si>
  <si>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</si>
  <si>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</si>
  <si>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</si>
  <si>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</si>
  <si>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</si>
  <si>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</si>
  <si>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</si>
  <si>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</si>
  <si>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</si>
  <si>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</si>
  <si>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</si>
  <si>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</si>
  <si>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</si>
  <si>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</si>
  <si>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</si>
  <si>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</si>
  <si>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</si>
  <si>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</si>
  <si>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</si>
  <si>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</si>
  <si>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</si>
  <si>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</si>
  <si>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</si>
  <si>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</si>
  <si>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</si>
  <si>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</si>
  <si>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</si>
  <si>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</si>
  <si>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</si>
  <si>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</si>
  <si>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</si>
  <si>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</si>
  <si>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</si>
  <si>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</si>
  <si>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</si>
  <si>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</si>
  <si>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</si>
  <si>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</si>
  <si>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</si>
  <si>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</si>
  <si>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</si>
  <si>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</si>
  <si>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</si>
  <si>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</si>
  <si>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</si>
  <si>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</si>
  <si>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</si>
  <si>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</si>
  <si>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</si>
  <si>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</si>
  <si>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</si>
  <si>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</si>
  <si>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</si>
  <si>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</si>
  <si>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</si>
  <si>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</si>
  <si>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</si>
  <si>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</si>
  <si>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</si>
  <si>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</si>
  <si>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</si>
  <si>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</si>
  <si>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</si>
  <si>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</si>
  <si>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</si>
  <si>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</si>
  <si>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</si>
  <si>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</si>
  <si>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</si>
  <si>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</si>
  <si>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</si>
  <si>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</si>
  <si>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</si>
  <si>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</si>
  <si>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</si>
  <si>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</si>
  <si>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</si>
  <si>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</si>
  <si>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</si>
  <si>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</si>
  <si>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</si>
  <si>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</si>
  <si>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</si>
  <si>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</si>
  <si>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</si>
  <si>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</si>
  <si>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</si>
  <si>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</si>
  <si>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</si>
  <si>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</si>
  <si>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</si>
  <si>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</si>
  <si>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</si>
  <si>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</si>
  <si>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</si>
  <si>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</si>
  <si>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</si>
  <si>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</si>
  <si>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</si>
  <si>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</si>
  <si>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</si>
  <si>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</si>
  <si>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</si>
  <si>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</si>
  <si>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</si>
  <si>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</si>
  <si>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</si>
  <si>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</si>
  <si>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</si>
  <si>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</si>
  <si>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</si>
  <si>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</si>
  <si>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</si>
  <si>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</si>
  <si>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</si>
  <si>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</si>
  <si>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</si>
  <si>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</si>
  <si>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</si>
  <si>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</si>
  <si>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</si>
  <si>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</si>
  <si>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</si>
  <si>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</si>
  <si>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</si>
  <si>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</si>
  <si>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</si>
  <si>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</si>
  <si>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</si>
  <si>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</si>
  <si>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</si>
  <si>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</si>
  <si>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</si>
  <si>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</si>
  <si>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</si>
  <si>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</si>
  <si>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</si>
  <si>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</si>
  <si>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</si>
  <si>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</si>
  <si>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</si>
  <si>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</si>
  <si>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</si>
  <si>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</si>
  <si>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</si>
  <si>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</si>
  <si>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</si>
  <si>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</si>
  <si>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</si>
  <si>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</si>
  <si>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</si>
  <si>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</si>
  <si>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</si>
  <si>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</si>
  <si>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</si>
  <si>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</si>
  <si>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</si>
  <si>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</si>
  <si>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</si>
  <si>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</si>
  <si>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</si>
  <si>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</si>
  <si>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</si>
  <si>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</si>
  <si>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</si>
  <si>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</si>
  <si>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</si>
  <si>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</si>
  <si>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</si>
  <si>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</si>
  <si>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</si>
  <si>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</si>
  <si>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</si>
  <si>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</si>
  <si>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</si>
  <si>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</si>
  <si>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</si>
  <si>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</si>
  <si>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</si>
  <si>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</si>
  <si>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</si>
  <si>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</si>
  <si>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</si>
  <si>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</si>
  <si>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</si>
  <si>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</si>
  <si>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</si>
  <si>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</si>
  <si>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</si>
  <si>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</si>
  <si>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</si>
  <si>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</si>
  <si>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</si>
  <si>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</si>
  <si>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</si>
  <si>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</si>
  <si>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</si>
  <si>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</si>
  <si>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</si>
  <si>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</si>
  <si>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</si>
  <si>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</si>
  <si>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</si>
  <si>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</si>
  <si>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</si>
  <si>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</si>
  <si>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</si>
  <si>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</si>
  <si>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</si>
  <si>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</si>
  <si>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</si>
  <si>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</si>
  <si>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</si>
  <si>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</si>
  <si>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</si>
  <si>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</si>
  <si>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</si>
  <si>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</si>
  <si>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</si>
  <si>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</si>
  <si>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</si>
  <si>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</si>
  <si>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</si>
  <si>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</si>
  <si>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</si>
  <si>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</si>
  <si>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</si>
  <si>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</si>
  <si>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</si>
  <si>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</si>
  <si>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</si>
  <si>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</si>
  <si>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</si>
  <si>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</si>
  <si>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</si>
  <si>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</si>
  <si>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</si>
  <si>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</si>
  <si>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</si>
  <si>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</si>
  <si>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</si>
  <si>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</si>
  <si>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</si>
  <si>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</si>
  <si>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</si>
  <si>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</si>
  <si>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</si>
  <si>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</si>
  <si>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</si>
  <si>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</si>
  <si>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</si>
  <si>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</si>
  <si>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</si>
  <si>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</si>
  <si>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</si>
  <si>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</si>
  <si>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</si>
  <si>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</si>
  <si>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</si>
  <si>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</si>
  <si>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</si>
  <si>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</si>
  <si>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</si>
  <si>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</si>
  <si>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</si>
  <si>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</si>
  <si>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</si>
  <si>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</si>
  <si>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</si>
  <si>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</si>
  <si>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</si>
  <si>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</si>
  <si>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</si>
  <si>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</si>
  <si>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</si>
  <si>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</si>
  <si>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</si>
  <si>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</si>
  <si>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</si>
  <si>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</si>
  <si>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</si>
  <si>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</si>
  <si>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</si>
  <si>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</si>
  <si>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</si>
  <si>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</si>
  <si>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</si>
  <si>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</si>
  <si>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</si>
  <si>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</si>
  <si>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</si>
  <si>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</si>
  <si>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</si>
  <si>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</si>
  <si>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</si>
  <si>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</si>
  <si>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</si>
  <si>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</si>
  <si>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</si>
  <si>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</si>
  <si>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</si>
  <si>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</si>
  <si>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</si>
  <si>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</si>
  <si>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</si>
  <si>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</si>
  <si>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</si>
  <si>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</si>
  <si>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</si>
  <si>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</si>
  <si>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</si>
  <si>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</si>
  <si>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</si>
  <si>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</si>
  <si>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</si>
  <si>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</si>
  <si>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</si>
  <si>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</si>
  <si>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</si>
  <si>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</si>
  <si>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</si>
  <si>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</si>
  <si>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</si>
  <si>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</si>
  <si>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</si>
  <si>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</si>
  <si>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</si>
  <si>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</si>
  <si>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</si>
  <si>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</si>
  <si>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</si>
  <si>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</si>
  <si>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</si>
  <si>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</si>
  <si>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</si>
  <si>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</si>
  <si>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</si>
  <si>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</si>
  <si>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</si>
  <si>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</si>
  <si>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</si>
  <si>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</si>
  <si>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</si>
  <si>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</si>
  <si>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</si>
  <si>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</si>
  <si>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</si>
  <si>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</si>
  <si>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</si>
  <si>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</si>
  <si>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</si>
  <si>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</si>
  <si>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</si>
  <si>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</si>
  <si>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</si>
  <si>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</si>
  <si>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</si>
  <si>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</si>
  <si>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</si>
  <si>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</si>
  <si>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</si>
  <si>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</si>
  <si>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</si>
  <si>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</si>
  <si>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</si>
  <si>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</si>
  <si>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</si>
  <si>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</si>
  <si>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</si>
  <si>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</si>
  <si>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</si>
  <si>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</si>
  <si>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</si>
  <si>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</si>
  <si>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</si>
  <si>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</si>
  <si>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</si>
  <si>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</si>
  <si>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</si>
  <si>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</si>
  <si>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</si>
  <si>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</si>
  <si>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</si>
  <si>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</si>
  <si>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</si>
  <si>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</si>
  <si>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</si>
  <si>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</si>
  <si>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</si>
  <si>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</si>
  <si>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</si>
  <si>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</si>
  <si>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</si>
  <si>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</si>
  <si>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</si>
  <si>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</si>
  <si>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</si>
  <si>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</si>
  <si>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</si>
  <si>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</si>
  <si>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</si>
  <si>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</si>
  <si>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</si>
  <si>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</si>
  <si>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</si>
  <si>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</si>
  <si>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</si>
  <si>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</si>
  <si>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</si>
  <si>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</si>
  <si>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</si>
  <si>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</si>
  <si>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</si>
  <si>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</si>
  <si>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</si>
  <si>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</si>
  <si>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</si>
  <si>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</si>
  <si>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</si>
  <si>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</si>
  <si>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</si>
  <si>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</si>
  <si>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</si>
  <si>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</si>
  <si>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</si>
  <si>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</si>
  <si>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</si>
  <si>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</si>
  <si>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</si>
  <si>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</si>
  <si>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</si>
  <si>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</si>
  <si>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</si>
  <si>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</si>
  <si>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</si>
  <si>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</si>
  <si>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</si>
  <si>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</si>
  <si>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</si>
  <si>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</si>
  <si>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</si>
  <si>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</si>
  <si>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</si>
  <si>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</si>
  <si>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</si>
  <si>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</si>
  <si>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</si>
  <si>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</si>
  <si>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</si>
  <si>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</si>
  <si>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</si>
  <si>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</si>
  <si>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</si>
  <si>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</si>
  <si>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</si>
  <si>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</si>
  <si>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</si>
  <si>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</si>
  <si>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</si>
  <si>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</si>
  <si>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</si>
  <si>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</si>
  <si>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</si>
  <si>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</si>
  <si>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</si>
  <si>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</si>
  <si>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</si>
  <si>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</si>
  <si>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</si>
  <si>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</si>
  <si>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</si>
  <si>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</si>
  <si>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</si>
  <si>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</si>
  <si>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</si>
  <si>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</si>
  <si>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</si>
  <si>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</si>
  <si>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</si>
  <si>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</si>
  <si>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</si>
  <si>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</si>
  <si>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</si>
  <si>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</si>
  <si>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</si>
  <si>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</si>
  <si>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</si>
  <si>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</si>
  <si>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</si>
  <si>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</si>
  <si>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</si>
  <si>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</si>
  <si>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</si>
  <si>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</si>
  <si>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</si>
  <si>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</si>
  <si>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</si>
  <si>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</si>
  <si>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</si>
  <si>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</si>
  <si>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</si>
  <si>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</si>
  <si>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</si>
  <si>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</si>
  <si>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</si>
  <si>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</si>
  <si>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</si>
  <si>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</si>
  <si>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</si>
  <si>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</si>
  <si>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</si>
  <si>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</si>
  <si>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</si>
  <si>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</si>
  <si>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</si>
  <si>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</si>
  <si>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</si>
  <si>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</si>
  <si>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</si>
  <si>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</si>
  <si>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</si>
  <si>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</si>
  <si>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</si>
  <si>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</si>
  <si>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</si>
  <si>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</si>
  <si>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</si>
  <si>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</si>
  <si>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</si>
  <si>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</si>
  <si>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</si>
  <si>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</si>
  <si>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</si>
  <si>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</si>
  <si>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</si>
  <si>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</si>
  <si>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</si>
  <si>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</si>
  <si>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</si>
  <si>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</si>
  <si>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</si>
  <si>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</si>
  <si>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</si>
  <si>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</si>
  <si>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</si>
  <si>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</si>
  <si>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</si>
  <si>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</si>
  <si>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</si>
  <si>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</si>
  <si>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</si>
  <si>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</si>
  <si>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</si>
  <si>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</si>
  <si>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</si>
  <si>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</si>
  <si>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</si>
  <si>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</si>
  <si>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</si>
  <si>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</si>
  <si>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</si>
  <si>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</si>
  <si>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</si>
  <si>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</si>
  <si>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</si>
  <si>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</si>
  <si>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</si>
  <si>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</si>
  <si>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</si>
  <si>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</si>
  <si>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</si>
  <si>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</si>
  <si>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</si>
  <si>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</si>
  <si>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</si>
  <si>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</si>
  <si>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</si>
  <si>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</si>
  <si>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</si>
  <si>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</si>
  <si>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</si>
  <si>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</si>
  <si>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</si>
  <si>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</si>
  <si>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</si>
  <si>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</si>
  <si>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</si>
  <si>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</si>
  <si>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</si>
  <si>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</si>
  <si>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</si>
  <si>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</si>
  <si>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</si>
  <si>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</si>
  <si>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</si>
  <si>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</si>
  <si>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</si>
  <si>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</si>
  <si>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</si>
  <si>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</si>
  <si>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</si>
  <si>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</si>
  <si>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</si>
  <si>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</si>
  <si>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</si>
  <si>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</si>
  <si>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</si>
  <si>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</si>
  <si>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</si>
  <si>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</si>
  <si>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</si>
  <si>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</si>
  <si>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</si>
  <si>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</si>
  <si>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</si>
  <si>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</si>
  <si>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</si>
  <si>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</si>
  <si>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</si>
  <si>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</si>
  <si>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</si>
  <si>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</si>
  <si>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</si>
  <si>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</si>
  <si>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</si>
  <si>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</si>
  <si>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</si>
  <si>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</si>
  <si>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</si>
  <si>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</si>
  <si>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</si>
  <si>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</si>
  <si>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</si>
  <si>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</si>
  <si>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</si>
  <si>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</si>
  <si>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</si>
  <si>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</si>
  <si>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</si>
  <si>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</si>
  <si>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</si>
  <si>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</si>
  <si>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</si>
  <si>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</si>
  <si>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</si>
  <si>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</si>
  <si>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</si>
  <si>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</si>
  <si>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</si>
  <si>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</si>
  <si>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</si>
  <si>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</si>
  <si>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</si>
  <si>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</si>
  <si>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</si>
  <si>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</si>
  <si>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</si>
  <si>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</si>
  <si>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</si>
  <si>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</si>
  <si>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</si>
  <si>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</si>
  <si>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</si>
  <si>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</si>
  <si>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</si>
  <si>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</si>
  <si>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</si>
  <si>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</si>
  <si>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</si>
  <si>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</si>
  <si>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</si>
  <si>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</si>
  <si>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</si>
  <si>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</si>
  <si>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</si>
  <si>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</si>
  <si>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</si>
  <si>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</si>
  <si>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</si>
  <si>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</si>
  <si>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</si>
  <si>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</si>
  <si>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</si>
  <si>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</si>
  <si>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</si>
  <si>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</si>
  <si>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</si>
  <si>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</si>
  <si>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</si>
  <si>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</si>
  <si>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</si>
  <si>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</si>
  <si>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</si>
  <si>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</si>
  <si>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</si>
  <si>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</si>
  <si>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</si>
  <si>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</si>
  <si>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</si>
  <si>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</si>
  <si>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</si>
  <si>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</si>
  <si>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</si>
  <si>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</si>
  <si>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</si>
  <si>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</si>
  <si>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</si>
  <si>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</si>
  <si>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</si>
  <si>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</si>
  <si>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</si>
  <si>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</si>
  <si>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</si>
  <si>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</si>
  <si>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</si>
  <si>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</si>
  <si>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</si>
  <si>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</si>
  <si>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</si>
  <si>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</si>
  <si>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</si>
  <si>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</si>
  <si>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</si>
  <si>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</si>
  <si>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</si>
  <si>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</si>
  <si>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</si>
  <si>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</si>
  <si>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</si>
  <si>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</si>
  <si>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</si>
  <si>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</si>
  <si>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</si>
  <si>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</si>
  <si>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</si>
  <si>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</si>
  <si>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</si>
  <si>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</si>
  <si>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</si>
  <si>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</si>
  <si>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</si>
  <si>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</si>
  <si>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</si>
  <si>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</si>
  <si>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</si>
  <si>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</si>
  <si>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</si>
  <si>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</si>
  <si>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</si>
  <si>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</si>
  <si>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</si>
  <si>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</si>
  <si>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</si>
  <si>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</si>
  <si>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</si>
  <si>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</si>
  <si>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</si>
  <si>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</si>
  <si>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</si>
  <si>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</si>
  <si>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</si>
  <si>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</si>
  <si>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</si>
  <si>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</si>
  <si>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</si>
  <si>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</si>
  <si>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</si>
  <si>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</si>
  <si>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</si>
  <si>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</si>
  <si>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</si>
  <si>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</si>
  <si>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</si>
  <si>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</si>
  <si>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</si>
  <si>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</si>
  <si>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</si>
  <si>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</si>
  <si>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</si>
  <si>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</si>
  <si>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</si>
  <si>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</si>
  <si>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</si>
  <si>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</si>
  <si>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</si>
  <si>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</si>
  <si>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</si>
  <si>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</si>
  <si>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</si>
  <si>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</si>
  <si>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</si>
  <si>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</si>
  <si>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</si>
  <si>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</si>
  <si>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</si>
  <si>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</si>
  <si>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</si>
  <si>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</si>
  <si>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</si>
  <si>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</si>
  <si>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</si>
  <si>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</si>
  <si>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</si>
  <si>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</si>
  <si>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</si>
  <si>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</si>
  <si>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</si>
  <si>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</si>
  <si>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</si>
  <si>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</si>
  <si>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</si>
  <si>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</si>
  <si>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</si>
  <si>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</si>
  <si>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</si>
  <si>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</si>
  <si>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</si>
  <si>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</si>
  <si>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</si>
  <si>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</si>
  <si>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</si>
  <si>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</si>
  <si>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</si>
  <si>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</si>
  <si>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</si>
  <si>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</si>
  <si>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</si>
  <si>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</si>
  <si>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</si>
  <si>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</si>
  <si>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</si>
  <si>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</si>
  <si>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</si>
  <si>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</si>
  <si>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</si>
  <si>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</si>
  <si>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</si>
  <si>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</si>
  <si>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</si>
  <si>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</si>
  <si>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</si>
  <si>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</si>
  <si>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</si>
  <si>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</si>
  <si>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</si>
  <si>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</si>
  <si>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</si>
  <si>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</si>
  <si>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</si>
  <si>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</si>
  <si>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</si>
  <si>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</si>
  <si>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</si>
  <si>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</si>
  <si>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</si>
  <si>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</si>
  <si>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</si>
  <si>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</si>
  <si>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</si>
  <si>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</si>
  <si>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</si>
  <si>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</si>
  <si>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</si>
  <si>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</si>
  <si>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</si>
  <si>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</si>
  <si>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</si>
  <si>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</si>
  <si>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</si>
  <si>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</si>
  <si>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</si>
  <si>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</si>
  <si>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</si>
  <si>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</si>
  <si>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</si>
  <si>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</si>
  <si>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</si>
  <si>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</si>
  <si>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</si>
  <si>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</si>
  <si>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</si>
  <si>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</si>
  <si>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</si>
  <si>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</si>
  <si>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</si>
  <si>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</si>
  <si>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</si>
  <si>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</si>
  <si>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</si>
  <si>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</si>
  <si>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</si>
  <si>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</si>
  <si>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</si>
  <si>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</si>
  <si>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</si>
  <si>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</si>
  <si>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</si>
  <si>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</si>
  <si>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</si>
  <si>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</si>
  <si>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</si>
  <si>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</si>
  <si>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</si>
  <si>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</si>
  <si>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</si>
  <si>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</si>
  <si>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</si>
  <si>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</si>
  <si>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</si>
  <si>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</si>
  <si>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</si>
  <si>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</si>
  <si>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</si>
  <si>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</si>
  <si>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</si>
  <si>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</si>
  <si>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</si>
  <si>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</si>
  <si>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</si>
  <si>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</si>
  <si>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</si>
  <si>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</si>
  <si>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</si>
  <si>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</si>
  <si>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</si>
  <si>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</si>
  <si>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</si>
  <si>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</si>
  <si>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</si>
  <si>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</si>
  <si>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</si>
  <si>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</si>
  <si>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</si>
  <si>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</si>
  <si>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</si>
  <si>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</si>
  <si>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</si>
  <si>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</si>
  <si>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</si>
  <si>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</si>
  <si>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</si>
  <si>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</si>
  <si>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</si>
  <si>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</si>
  <si>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</si>
  <si>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</si>
  <si>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</si>
  <si>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</si>
  <si>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</si>
  <si>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</si>
  <si>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</si>
  <si>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</si>
  <si>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</si>
  <si>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</si>
  <si>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</si>
  <si>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</si>
  <si>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</si>
  <si>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</si>
  <si>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</si>
  <si>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</si>
  <si>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</si>
  <si>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</si>
  <si>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</si>
  <si>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</si>
  <si>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</si>
  <si>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</si>
  <si>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</si>
  <si>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</si>
  <si>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</si>
  <si>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</si>
  <si>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</si>
  <si>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</si>
  <si>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</si>
  <si>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</si>
  <si>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</si>
  <si>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</si>
  <si>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</si>
  <si>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</si>
  <si>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</si>
  <si>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</si>
  <si>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</si>
  <si>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</si>
  <si>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</si>
  <si>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</si>
  <si>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</si>
  <si>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</si>
  <si>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</si>
  <si>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</si>
  <si>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</si>
  <si>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</si>
  <si>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</si>
  <si>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</si>
  <si>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</si>
  <si>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</si>
  <si>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</si>
  <si>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</si>
  <si>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</si>
  <si>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</si>
  <si>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</si>
  <si>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</si>
  <si>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</si>
  <si>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</si>
  <si>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</si>
  <si>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</si>
  <si>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</si>
  <si>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</si>
  <si>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</si>
  <si>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</si>
  <si>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</si>
  <si>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</si>
  <si>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</si>
  <si>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</si>
  <si>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</si>
  <si>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</si>
  <si>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</si>
  <si>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</si>
  <si>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</si>
  <si>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</si>
  <si>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</si>
  <si>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</si>
  <si>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</si>
  <si>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</si>
  <si>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</si>
  <si>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</si>
  <si>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</si>
  <si>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</si>
  <si>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</si>
  <si>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</si>
  <si>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</si>
  <si>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</si>
  <si>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</si>
  <si>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</si>
  <si>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</si>
  <si>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</si>
  <si>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</si>
  <si>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</si>
  <si>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</si>
  <si>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</si>
  <si>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</si>
  <si>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</si>
  <si>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</si>
  <si>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</si>
  <si>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</si>
  <si>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</si>
  <si>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</si>
  <si>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</si>
  <si>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</si>
  <si>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</si>
  <si>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</si>
  <si>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</si>
  <si>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</si>
  <si>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</si>
  <si>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</si>
  <si>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</si>
  <si>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</si>
  <si>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</si>
  <si>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</si>
  <si>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</si>
  <si>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</si>
  <si>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</si>
  <si>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</si>
  <si>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</si>
  <si>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</si>
  <si>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</si>
  <si>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</si>
  <si>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</si>
  <si>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</si>
  <si>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</si>
  <si>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</si>
  <si>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</si>
  <si>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</si>
  <si>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</si>
  <si>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</si>
  <si>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</si>
  <si>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</si>
  <si>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</si>
  <si>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</si>
  <si>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</si>
  <si>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</si>
  <si>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</si>
  <si>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</si>
  <si>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</si>
  <si>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</si>
  <si>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</si>
  <si>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</si>
  <si>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</si>
  <si>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</si>
  <si>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</si>
  <si>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</si>
  <si>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</si>
  <si>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</si>
  <si>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</si>
  <si>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</si>
  <si>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</si>
  <si>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</si>
  <si>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</si>
  <si>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</si>
  <si>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</si>
  <si>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</si>
  <si>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</si>
  <si>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</si>
  <si>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</si>
  <si>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</si>
  <si>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</si>
  <si>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</si>
  <si>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</si>
  <si>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</si>
  <si>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</si>
  <si>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</si>
  <si>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</si>
  <si>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</si>
  <si>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</si>
  <si>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</si>
  <si>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</si>
  <si>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</si>
  <si>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</si>
  <si>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</si>
  <si>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</si>
  <si>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</si>
  <si>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</si>
  <si>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</si>
  <si>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</si>
  <si>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</si>
  <si>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</si>
  <si>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</si>
  <si>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</si>
  <si>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</si>
  <si>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</si>
  <si>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</si>
  <si>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</si>
  <si>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</si>
  <si>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</si>
  <si>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</si>
  <si>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</si>
  <si>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</si>
  <si>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</si>
  <si>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</si>
  <si>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</si>
  <si>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</si>
  <si>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</si>
  <si>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</si>
  <si>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</si>
  <si>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</si>
  <si>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</si>
  <si>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</si>
  <si>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</si>
  <si>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</si>
  <si>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</si>
  <si>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</si>
  <si>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</si>
  <si>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</si>
  <si>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</si>
  <si>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</si>
  <si>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</si>
  <si>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</si>
  <si>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</si>
  <si>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</si>
  <si>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</si>
  <si>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</si>
  <si>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</si>
  <si>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</si>
  <si>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</si>
  <si>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</si>
  <si>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</si>
  <si>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</si>
  <si>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</si>
  <si>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</si>
  <si>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</si>
  <si>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</si>
  <si>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</si>
  <si>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</si>
  <si>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</si>
  <si>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</si>
  <si>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</si>
  <si>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</si>
  <si>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</si>
  <si>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</si>
  <si>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</si>
  <si>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</si>
  <si>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</si>
  <si>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</si>
  <si>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</si>
  <si>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</si>
  <si>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</si>
  <si>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</si>
  <si>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</si>
  <si>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</si>
  <si>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</si>
  <si>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</si>
  <si>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</si>
  <si>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</si>
  <si>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</si>
  <si>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</si>
  <si>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</si>
  <si>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</si>
  <si>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</si>
  <si>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</si>
  <si>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</si>
  <si>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</si>
  <si>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</si>
  <si>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</si>
  <si>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</si>
  <si>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</si>
  <si>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</si>
  <si>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</si>
  <si>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</si>
  <si>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</si>
  <si>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</si>
  <si>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</si>
  <si>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</si>
  <si>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</si>
  <si>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</si>
  <si>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</si>
  <si>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</si>
  <si>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</si>
  <si>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</si>
  <si>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</si>
  <si>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</si>
  <si>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</si>
  <si>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</si>
  <si>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</si>
  <si>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</si>
  <si>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</si>
  <si>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</si>
  <si>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</si>
  <si>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</si>
  <si>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</si>
  <si>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</si>
  <si>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</si>
  <si>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</si>
  <si>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</si>
  <si>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</si>
  <si>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</si>
  <si>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</si>
  <si>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</si>
  <si>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</si>
  <si>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</si>
  <si>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</si>
  <si>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</si>
  <si>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</si>
  <si>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</si>
  <si>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</si>
  <si>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</si>
  <si>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</si>
  <si>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</si>
  <si>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</si>
  <si>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</si>
  <si>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</si>
  <si>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</si>
  <si>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</si>
  <si>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</si>
  <si>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</si>
  <si>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</si>
  <si>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</si>
  <si>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</si>
  <si>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</si>
  <si>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</si>
  <si>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</si>
  <si>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</si>
  <si>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</si>
  <si>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</si>
  <si>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</si>
  <si>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</si>
  <si>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</si>
  <si>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</si>
  <si>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</si>
  <si>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</si>
  <si>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</si>
  <si>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</si>
  <si>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</si>
  <si>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</si>
  <si>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</si>
  <si>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</si>
  <si>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</si>
  <si>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</si>
  <si>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</si>
  <si>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</si>
  <si>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</si>
  <si>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</si>
  <si>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</si>
  <si>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</si>
  <si>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</si>
  <si>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</si>
  <si>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</si>
  <si>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</si>
  <si>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</si>
  <si>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</si>
  <si>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</si>
  <si>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</si>
  <si>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</si>
  <si>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</si>
  <si>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</si>
  <si>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</si>
  <si>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</si>
  <si>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</si>
  <si>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</si>
  <si>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</si>
  <si>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</si>
  <si>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</si>
  <si>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</si>
  <si>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</si>
  <si>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</si>
  <si>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</si>
  <si>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</si>
  <si>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</si>
  <si>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</si>
  <si>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</si>
  <si>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</si>
  <si>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</si>
  <si>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</si>
  <si>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</si>
  <si>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</si>
  <si>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</si>
  <si>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</si>
  <si>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</si>
  <si>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</si>
  <si>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</si>
  <si>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</si>
  <si>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</si>
  <si>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</si>
  <si>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</si>
  <si>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</si>
  <si>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</si>
  <si>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</si>
  <si>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</si>
  <si>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</si>
  <si>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</si>
  <si>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</si>
  <si>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</si>
  <si>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</si>
  <si>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</si>
  <si>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</si>
  <si>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</si>
  <si>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</si>
  <si>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</si>
  <si>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</si>
  <si>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</si>
  <si>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</si>
  <si>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</si>
  <si>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</si>
  <si>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</si>
  <si>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</si>
  <si>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</si>
  <si>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</si>
  <si>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</si>
  <si>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</si>
  <si>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</si>
  <si>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</si>
  <si>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</si>
  <si>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</si>
  <si>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</si>
  <si>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</si>
  <si>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</si>
  <si>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</si>
  <si>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</si>
  <si>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</si>
  <si>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</si>
  <si>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</si>
  <si>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</si>
  <si>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</si>
  <si>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</si>
  <si>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</si>
  <si>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</si>
  <si>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</si>
  <si>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</si>
  <si>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</si>
  <si>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</si>
  <si>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</si>
  <si>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</si>
  <si>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</si>
  <si>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</si>
  <si>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</si>
  <si>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</si>
  <si>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</si>
  <si>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</si>
  <si>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</si>
  <si>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</si>
  <si>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</si>
  <si>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</si>
  <si>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</si>
  <si>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</si>
  <si>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</si>
  <si>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</si>
  <si>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</si>
  <si>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</si>
  <si>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</si>
  <si>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</si>
  <si>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</si>
  <si>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</si>
  <si>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</si>
  <si>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</si>
  <si>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</si>
  <si>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</si>
  <si>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</si>
  <si>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</si>
  <si>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</si>
  <si>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</si>
  <si>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</si>
  <si>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</si>
  <si>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</si>
  <si>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</si>
  <si>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</si>
  <si>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</si>
  <si>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</si>
  <si>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</si>
  <si>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</si>
  <si>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</si>
  <si>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</si>
  <si>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</si>
  <si>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</si>
  <si>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</si>
  <si>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</si>
  <si>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</si>
  <si>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</si>
  <si>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</si>
  <si>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</si>
  <si>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</si>
  <si>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</si>
  <si>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</si>
  <si>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</si>
  <si>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</si>
  <si>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</si>
  <si>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</si>
  <si>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</si>
  <si>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</si>
  <si>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</si>
  <si>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</si>
  <si>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</si>
  <si>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</si>
  <si>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</si>
  <si>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</si>
  <si>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</si>
  <si>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</si>
  <si>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</si>
  <si>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</si>
  <si>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</si>
  <si>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</si>
  <si>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</si>
  <si>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</si>
  <si>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</si>
  <si>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</si>
  <si>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</si>
  <si>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</si>
  <si>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</si>
  <si>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</si>
  <si>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</si>
  <si>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</si>
  <si>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</si>
  <si>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</si>
  <si>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</si>
  <si>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</si>
  <si>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</si>
  <si>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</si>
  <si>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</si>
  <si>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</si>
  <si>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</si>
  <si>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</si>
  <si>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</si>
  <si>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</si>
  <si>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</si>
  <si>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</si>
  <si>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</si>
  <si>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</si>
  <si>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</si>
  <si>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</si>
  <si>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</si>
  <si>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</si>
  <si>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</si>
  <si>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</si>
  <si>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</si>
  <si>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</si>
  <si>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</si>
  <si>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</si>
  <si>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</si>
  <si>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</si>
  <si>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</si>
  <si>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</si>
  <si>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</si>
  <si>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</si>
  <si>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</si>
  <si>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</si>
  <si>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</si>
  <si>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</si>
  <si>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</si>
  <si>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</si>
  <si>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</si>
  <si>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</si>
  <si>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</si>
  <si>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</si>
  <si>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</si>
  <si>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</si>
  <si>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</si>
  <si>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</si>
  <si>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</si>
  <si>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</si>
  <si>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</si>
  <si>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</si>
  <si>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</si>
  <si>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</si>
  <si>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</si>
  <si>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</si>
  <si>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</si>
  <si>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</si>
  <si>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</si>
  <si>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</si>
  <si>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</si>
  <si>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</si>
  <si>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</si>
  <si>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</si>
  <si>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</si>
  <si>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</si>
  <si>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</si>
  <si>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</si>
  <si>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</si>
  <si>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</si>
  <si>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</si>
  <si>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</si>
  <si>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</si>
  <si>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</si>
  <si>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</si>
  <si>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</si>
  <si>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</si>
  <si>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</si>
  <si>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</si>
  <si>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</si>
  <si>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</si>
  <si>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</si>
  <si>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</si>
  <si>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</si>
  <si>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</si>
  <si>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</si>
  <si>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</si>
  <si>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</si>
  <si>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</si>
  <si>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</si>
  <si>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</si>
  <si>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</si>
  <si>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</si>
  <si>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</si>
  <si>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</si>
  <si>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</si>
  <si>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</si>
  <si>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</si>
  <si>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</si>
  <si>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</si>
  <si>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</si>
  <si>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</si>
  <si>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</si>
  <si>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</si>
  <si>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</si>
  <si>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</si>
  <si>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</si>
  <si>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</si>
  <si>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</si>
  <si>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</si>
  <si>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</si>
  <si>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</si>
  <si>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</si>
  <si>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</si>
  <si>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</si>
  <si>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</si>
  <si>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</si>
  <si>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</si>
  <si>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</si>
  <si>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</si>
  <si>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</si>
  <si>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</si>
  <si>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</si>
  <si>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</si>
  <si>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</si>
  <si>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</si>
  <si>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</si>
  <si>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</si>
  <si>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</si>
  <si>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</si>
  <si>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</si>
  <si>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</si>
  <si>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</si>
  <si>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</si>
  <si>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</si>
  <si>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</si>
  <si>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</si>
  <si>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</si>
  <si>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</si>
  <si>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</si>
  <si>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</si>
  <si>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</si>
  <si>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</si>
  <si>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</si>
  <si>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</si>
  <si>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</si>
  <si>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</si>
  <si>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</si>
  <si>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</si>
  <si>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</si>
  <si>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</si>
  <si>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</si>
  <si>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</si>
  <si>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</si>
  <si>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</si>
  <si>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</si>
  <si>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</si>
  <si>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</si>
  <si>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</si>
  <si>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</si>
  <si>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</si>
  <si>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</si>
  <si>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</si>
  <si>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</si>
  <si>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</si>
  <si>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</si>
  <si>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</si>
  <si>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</si>
  <si>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</si>
  <si>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</si>
  <si>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</si>
  <si>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</si>
  <si>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</si>
  <si>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</si>
  <si>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</si>
  <si>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</si>
  <si>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</si>
  <si>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</si>
  <si>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</si>
  <si>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</si>
  <si>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</si>
  <si>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</si>
  <si>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</si>
  <si>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</si>
  <si>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</si>
  <si>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</si>
  <si>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</si>
  <si>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</si>
  <si>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</si>
  <si>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</si>
  <si>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</si>
  <si>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</si>
  <si>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</si>
  <si>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</si>
  <si>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</si>
  <si>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</si>
  <si>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</si>
  <si>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</si>
  <si>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</si>
  <si>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</si>
  <si>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</si>
  <si>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</si>
  <si>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</si>
  <si>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</si>
  <si>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</si>
  <si>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</si>
  <si>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</si>
  <si>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</si>
  <si>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</si>
  <si>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</si>
  <si>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</si>
  <si>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</si>
  <si>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</si>
  <si>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</si>
  <si>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</si>
  <si>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</si>
  <si>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</si>
  <si>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</si>
  <si>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</si>
  <si>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</si>
  <si>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</si>
  <si>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</si>
  <si>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</si>
  <si>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</si>
  <si>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</si>
  <si>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</si>
  <si>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</si>
  <si>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</si>
  <si>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</si>
  <si>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</si>
  <si>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</si>
  <si>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</si>
  <si>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</si>
  <si>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</si>
  <si>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</si>
  <si>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</si>
  <si>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</si>
  <si>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</si>
  <si>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</si>
  <si>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</si>
  <si>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</si>
  <si>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</si>
  <si>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</si>
  <si>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</si>
  <si>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</si>
  <si>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</si>
  <si>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</si>
  <si>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</si>
  <si>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</si>
  <si>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</si>
  <si>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</si>
  <si>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</si>
  <si>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</si>
  <si>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</si>
  <si>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</si>
  <si>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</si>
  <si>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</si>
  <si>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</si>
  <si>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</si>
  <si>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</si>
  <si>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</si>
  <si>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</si>
  <si>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</si>
  <si>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</si>
  <si>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</si>
  <si>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</si>
  <si>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</si>
  <si>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</si>
  <si>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</si>
  <si>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</si>
  <si>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</si>
  <si>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</si>
  <si>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</si>
  <si>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</si>
  <si>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</si>
  <si>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</si>
  <si>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</si>
  <si>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</si>
  <si>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</si>
  <si>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</si>
  <si>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</si>
  <si>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</si>
  <si>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</si>
  <si>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</si>
  <si>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</si>
  <si>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</si>
  <si>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</si>
  <si>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</si>
  <si>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</si>
  <si>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</si>
  <si>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</si>
  <si>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</si>
  <si>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</si>
  <si>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</si>
  <si>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</si>
  <si>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</si>
  <si>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</si>
  <si>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</si>
  <si>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</si>
  <si>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</si>
  <si>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</si>
  <si>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</si>
  <si>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</si>
  <si>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</si>
  <si>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</si>
  <si>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</si>
  <si>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</si>
  <si>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</si>
  <si>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</si>
  <si>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</si>
  <si>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</si>
  <si>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</si>
  <si>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</si>
  <si>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</si>
  <si>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</si>
  <si>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</si>
  <si>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</si>
  <si>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</si>
  <si>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</si>
  <si>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</si>
  <si>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</si>
  <si>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</si>
  <si>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</si>
  <si>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</si>
  <si>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</si>
  <si>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</si>
  <si>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</si>
  <si>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</si>
  <si>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</si>
  <si>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</si>
  <si>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</si>
  <si>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</si>
  <si>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</si>
  <si>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</si>
  <si>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</si>
  <si>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</si>
  <si>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</si>
  <si>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</si>
  <si>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</si>
  <si>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</si>
  <si>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</si>
  <si>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</si>
  <si>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</si>
  <si>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</si>
  <si>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</si>
  <si>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</si>
  <si>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</si>
  <si>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</si>
  <si>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</si>
  <si>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</si>
  <si>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</si>
  <si>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</si>
  <si>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</si>
  <si>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</si>
  <si>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</si>
  <si>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</si>
  <si>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</si>
  <si>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</si>
  <si>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</si>
  <si>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</si>
  <si>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</si>
  <si>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</si>
  <si>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</si>
  <si>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</si>
  <si>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</si>
  <si>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</si>
  <si>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</si>
  <si>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</si>
  <si>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</si>
  <si>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</si>
  <si>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</si>
  <si>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</si>
  <si>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</si>
  <si>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</si>
  <si>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</si>
  <si>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</si>
  <si>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</si>
  <si>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</si>
  <si>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</si>
  <si>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</si>
  <si>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</si>
  <si>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</si>
  <si>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</si>
  <si>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</si>
  <si>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</si>
  <si>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</si>
  <si>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</si>
  <si>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</si>
  <si>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</si>
  <si>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</si>
  <si>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</si>
  <si>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</si>
  <si>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</si>
  <si>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</si>
  <si>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</si>
  <si>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</si>
  <si>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</si>
  <si>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</si>
  <si>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</si>
  <si>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</si>
  <si>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</si>
  <si>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</si>
  <si>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</si>
  <si>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</si>
  <si>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</si>
  <si>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</si>
  <si>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</si>
  <si>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</si>
  <si>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</si>
  <si>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</si>
  <si>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</si>
  <si>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</si>
  <si>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</si>
  <si>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</si>
  <si>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</si>
  <si>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</si>
  <si>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</si>
  <si>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</si>
  <si>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</si>
  <si>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</si>
  <si>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</si>
  <si>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</si>
  <si>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</si>
  <si>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</si>
  <si>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</si>
  <si>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</si>
  <si>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</si>
  <si>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</si>
  <si>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</si>
  <si>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</si>
  <si>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</si>
  <si>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</si>
  <si>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</si>
  <si>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</si>
  <si>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</si>
  <si>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</si>
  <si>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</si>
  <si>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</si>
  <si>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</si>
  <si>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</si>
  <si>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</si>
  <si>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</si>
  <si>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</si>
  <si>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</si>
  <si>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</si>
  <si>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</si>
  <si>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</si>
  <si>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</si>
  <si>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</si>
  <si>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</si>
  <si>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</si>
  <si>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</si>
  <si>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</si>
  <si>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</si>
  <si>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</si>
  <si>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</si>
  <si>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</si>
  <si>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</si>
  <si>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</si>
  <si>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</si>
  <si>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</si>
  <si>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</si>
  <si>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</si>
  <si>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</si>
  <si>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</si>
  <si>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</si>
  <si>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</si>
  <si>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</si>
  <si>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</si>
  <si>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</si>
  <si>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</si>
  <si>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</si>
  <si>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</si>
  <si>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</si>
  <si>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</si>
  <si>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</si>
  <si>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</si>
  <si>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</si>
  <si>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</si>
  <si>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</si>
  <si>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</si>
  <si>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</si>
  <si>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</si>
  <si>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</si>
  <si>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</si>
  <si>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</si>
  <si>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</si>
  <si>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</si>
  <si>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</si>
  <si>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</si>
  <si>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</si>
  <si>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</si>
  <si>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</si>
  <si>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</si>
  <si>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</si>
  <si>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</si>
  <si>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</si>
  <si>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</si>
  <si>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</si>
  <si>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</si>
  <si>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</si>
  <si>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</si>
  <si>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</si>
  <si>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</si>
  <si>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</si>
  <si>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</si>
  <si>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</si>
  <si>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</si>
  <si>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</si>
  <si>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</si>
  <si>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</si>
  <si>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</si>
  <si>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</si>
  <si>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</si>
  <si>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</si>
  <si>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</si>
  <si>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</si>
  <si>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</si>
  <si>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</si>
  <si>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</si>
  <si>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</si>
  <si>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</si>
  <si>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</si>
  <si>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</si>
  <si>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</si>
  <si>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</si>
  <si>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</si>
  <si>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</si>
  <si>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</si>
  <si>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</si>
  <si>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</si>
  <si>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</si>
  <si>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</si>
  <si>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</si>
  <si>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</si>
  <si>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</si>
  <si>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</si>
  <si>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</si>
  <si>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</si>
  <si>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</si>
  <si>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</si>
  <si>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</si>
  <si>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</si>
  <si>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</si>
  <si>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</si>
  <si>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</si>
  <si>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</si>
  <si>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</si>
  <si>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</si>
  <si>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</si>
  <si>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</si>
  <si>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</si>
  <si>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</si>
  <si>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</si>
  <si>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</si>
  <si>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</si>
  <si>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</si>
  <si>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</si>
  <si>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</si>
  <si>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</si>
  <si>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</si>
  <si>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</si>
  <si>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</si>
  <si>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</si>
  <si>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</si>
  <si>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</si>
  <si>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</si>
  <si>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</si>
  <si>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</si>
  <si>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</si>
  <si>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</si>
  <si>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</si>
  <si>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</si>
  <si>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</si>
  <si>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</si>
  <si>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</si>
  <si>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</si>
  <si>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</si>
  <si>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</si>
  <si>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</si>
  <si>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</si>
  <si>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</si>
  <si>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</si>
  <si>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</si>
  <si>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</si>
  <si>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</si>
  <si>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</si>
  <si>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</si>
  <si>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</si>
  <si>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</si>
  <si>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</si>
  <si>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</si>
  <si>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</si>
  <si>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</si>
  <si>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</si>
  <si>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</si>
  <si>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</si>
  <si>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</si>
  <si>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</si>
  <si>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</si>
  <si>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</si>
  <si>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</si>
  <si>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</si>
  <si>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</si>
  <si>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</si>
  <si>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</si>
  <si>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</si>
  <si>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</si>
  <si>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</si>
  <si>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</si>
  <si>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</si>
  <si>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</si>
  <si>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</si>
  <si>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</si>
  <si>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</si>
  <si>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</si>
  <si>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</si>
  <si>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</si>
  <si>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</si>
  <si>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</si>
  <si>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</si>
  <si>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</si>
  <si>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</si>
  <si>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</si>
  <si>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</si>
  <si>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</si>
  <si>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</si>
  <si>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</si>
  <si>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</si>
  <si>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</si>
  <si>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</si>
  <si>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</si>
  <si>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</si>
  <si>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</si>
  <si>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</si>
  <si>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</si>
  <si>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</si>
  <si>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</si>
  <si>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</si>
  <si>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</si>
  <si>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</si>
  <si>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</si>
  <si>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</si>
  <si>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</si>
  <si>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</si>
  <si>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</si>
  <si>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</si>
  <si>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</si>
  <si>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</si>
  <si>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</si>
  <si>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</si>
  <si>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</si>
  <si>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</si>
  <si>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</si>
  <si>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</si>
  <si>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</si>
  <si>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</si>
  <si>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</si>
  <si>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</si>
  <si>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</si>
  <si>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</si>
  <si>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</si>
  <si>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</si>
  <si>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</si>
  <si>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</si>
  <si>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</si>
  <si>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</si>
  <si>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</si>
  <si>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</si>
  <si>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</si>
  <si>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</si>
  <si>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</si>
  <si>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</si>
  <si>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</si>
  <si>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</si>
  <si>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</si>
  <si>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</si>
  <si>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</si>
  <si>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</si>
  <si>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</si>
  <si>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</si>
  <si>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</si>
  <si>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</si>
  <si>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</si>
  <si>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</si>
  <si>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</si>
  <si>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</si>
  <si>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</si>
  <si>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</si>
  <si>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</si>
  <si>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</si>
  <si>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</si>
  <si>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</si>
  <si>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</si>
  <si>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</si>
  <si>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</si>
  <si>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</si>
  <si>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</si>
  <si>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</si>
  <si>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</si>
  <si>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</si>
  <si>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</si>
  <si>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</si>
  <si>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</si>
  <si>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</si>
  <si>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</si>
  <si>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</si>
  <si>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</si>
  <si>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</si>
  <si>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</si>
  <si>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</si>
  <si>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</si>
  <si>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</si>
  <si>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</si>
  <si>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</si>
  <si>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</si>
  <si>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</si>
  <si>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</si>
  <si>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</si>
  <si>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</si>
  <si>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</si>
  <si>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</si>
  <si>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</si>
  <si>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</si>
  <si>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</si>
  <si>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</si>
  <si>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</si>
  <si>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</si>
  <si>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</si>
  <si>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</si>
  <si>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</si>
  <si>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</si>
  <si>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</si>
  <si>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</si>
  <si>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</si>
  <si>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</si>
  <si>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</si>
  <si>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</si>
  <si>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</si>
  <si>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</si>
  <si>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</si>
  <si>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</si>
  <si>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</si>
  <si>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</si>
  <si>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</si>
  <si>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</si>
  <si>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</si>
  <si>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</si>
  <si>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</si>
  <si>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</si>
  <si>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</si>
  <si>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</si>
  <si>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</si>
  <si>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</si>
  <si>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</si>
  <si>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</si>
  <si>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</si>
  <si>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</si>
  <si>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</si>
  <si>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</si>
  <si>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</si>
  <si>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</si>
  <si>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</si>
  <si>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</si>
  <si>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</si>
  <si>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</si>
  <si>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</si>
  <si>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</si>
  <si>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</si>
  <si>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</si>
  <si>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</si>
  <si>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</si>
  <si>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</si>
  <si>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</si>
  <si>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</si>
  <si>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</si>
  <si>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</si>
  <si>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</si>
  <si>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</si>
  <si>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</si>
  <si>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</si>
  <si>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</si>
  <si>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</si>
  <si>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</si>
  <si>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</si>
  <si>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</si>
  <si>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</si>
  <si>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</si>
  <si>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</si>
  <si>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</si>
  <si>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</si>
  <si>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</si>
  <si>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</si>
  <si>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</si>
  <si>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</si>
  <si>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</si>
  <si>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</si>
  <si>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</si>
  <si>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</si>
  <si>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</si>
  <si>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</si>
  <si>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</si>
  <si>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</si>
  <si>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</si>
  <si>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</si>
  <si>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</si>
  <si>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</si>
  <si>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</si>
  <si>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</si>
  <si>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</si>
  <si>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</si>
  <si>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</si>
  <si>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</si>
  <si>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</si>
  <si>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</si>
  <si>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</si>
  <si>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</si>
  <si>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</si>
  <si>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</si>
  <si>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</si>
  <si>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</si>
  <si>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</si>
  <si>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</si>
  <si>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</si>
  <si>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</si>
  <si>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</si>
  <si>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</si>
  <si>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</si>
  <si>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</si>
  <si>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</si>
  <si>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</si>
  <si>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</si>
  <si>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</si>
  <si>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</si>
  <si>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</si>
  <si>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</si>
  <si>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</si>
  <si>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</si>
  <si>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</si>
  <si>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</si>
  <si>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</si>
  <si>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</si>
  <si>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</si>
  <si>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</si>
  <si>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</si>
  <si>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</si>
  <si>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</si>
  <si>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</si>
  <si>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</si>
  <si>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</si>
  <si>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</si>
  <si>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</si>
  <si>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</si>
  <si>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</si>
  <si>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</si>
  <si>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</si>
  <si>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</si>
  <si>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</si>
  <si>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</si>
  <si>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</si>
  <si>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</si>
  <si>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</si>
  <si>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</si>
  <si>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</si>
  <si>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</si>
  <si>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</si>
  <si>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</si>
  <si>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</si>
  <si>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</si>
  <si>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</si>
  <si>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</si>
  <si>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</si>
  <si>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</si>
  <si>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</si>
  <si>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</si>
  <si>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</si>
  <si>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</si>
  <si>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</si>
  <si>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</si>
  <si>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</si>
  <si>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</si>
  <si>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</si>
  <si>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</si>
  <si>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</si>
  <si>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</si>
  <si>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</si>
  <si>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</si>
  <si>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</si>
  <si>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</si>
  <si>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</si>
  <si>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</si>
  <si>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</si>
  <si>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</si>
  <si>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</si>
  <si>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</si>
  <si>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</si>
  <si>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</si>
  <si>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</si>
  <si>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</si>
  <si>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</si>
  <si>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</si>
  <si>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</si>
  <si>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</si>
  <si>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</si>
  <si>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</si>
  <si>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</si>
  <si>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</si>
  <si>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</si>
  <si>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</si>
  <si>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</si>
  <si>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</si>
  <si>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</si>
  <si>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</si>
  <si>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</si>
  <si>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</si>
  <si>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</si>
  <si>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</si>
  <si>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</si>
  <si>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</si>
  <si>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</si>
  <si>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</si>
  <si>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</si>
  <si>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</si>
  <si>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</si>
  <si>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</si>
  <si>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</si>
  <si>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</si>
  <si>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</si>
  <si>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</si>
  <si>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</si>
  <si>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</si>
  <si>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</si>
  <si>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</si>
  <si>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</si>
  <si>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</si>
  <si>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</si>
  <si>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</si>
  <si>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</si>
  <si>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</si>
  <si>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</si>
  <si>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</si>
  <si>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</si>
  <si>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</si>
  <si>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</si>
  <si>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</si>
  <si>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</si>
  <si>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</si>
  <si>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</si>
  <si>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</si>
  <si>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</si>
  <si>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</si>
  <si>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</si>
  <si>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</si>
  <si>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</si>
  <si>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</si>
  <si>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</si>
  <si>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</si>
  <si>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</si>
  <si>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</si>
  <si>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</si>
  <si>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</si>
  <si>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</si>
  <si>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</si>
  <si>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</si>
  <si>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</si>
  <si>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</si>
  <si>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</si>
  <si>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</si>
  <si>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</si>
  <si>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</si>
  <si>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</si>
  <si>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</si>
  <si>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</si>
  <si>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</si>
  <si>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</si>
  <si>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</si>
  <si>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</si>
  <si>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</si>
  <si>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</si>
  <si>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</si>
  <si>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</si>
  <si>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</si>
  <si>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</si>
  <si>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</si>
  <si>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</si>
  <si>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</si>
  <si>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</si>
  <si>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</si>
  <si>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</si>
  <si>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</si>
  <si>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</si>
  <si>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</si>
  <si>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</si>
  <si>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</si>
  <si>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</si>
  <si>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</si>
  <si>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</si>
  <si>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</si>
  <si>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</si>
  <si>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</si>
  <si>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</si>
  <si>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</si>
  <si>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</si>
  <si>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</si>
  <si>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</si>
  <si>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</si>
  <si>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</si>
  <si>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</si>
  <si>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</si>
  <si>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</si>
  <si>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</si>
  <si>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</si>
  <si>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</si>
  <si>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</si>
  <si>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</si>
  <si>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</si>
  <si>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</si>
  <si>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</si>
  <si>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</si>
  <si>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</si>
  <si>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</si>
  <si>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</si>
  <si>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</si>
  <si>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</si>
  <si>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</si>
  <si>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</si>
  <si>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</si>
  <si>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</si>
  <si>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</si>
  <si>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</si>
  <si>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</si>
  <si>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</si>
  <si>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</si>
  <si>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</si>
  <si>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</si>
  <si>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</si>
  <si>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</si>
  <si>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</si>
  <si>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</si>
  <si>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</si>
  <si>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</si>
  <si>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</si>
  <si>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</si>
  <si>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</si>
  <si>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</si>
  <si>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</si>
  <si>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</si>
  <si>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</si>
  <si>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</si>
  <si>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</si>
  <si>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</si>
  <si>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</si>
  <si>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</si>
  <si>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</si>
  <si>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</si>
  <si>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</si>
  <si>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</si>
  <si>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</si>
  <si>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</si>
  <si>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</si>
  <si>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</si>
  <si>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</si>
  <si>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</si>
  <si>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</si>
  <si>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</si>
  <si>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</si>
  <si>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</si>
  <si>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</si>
  <si>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</si>
  <si>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</si>
  <si>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</si>
  <si>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</si>
  <si>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</si>
  <si>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</si>
  <si>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</si>
  <si>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</si>
  <si>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</si>
  <si>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</si>
  <si>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</si>
  <si>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</si>
  <si>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</si>
  <si>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</si>
  <si>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</si>
  <si>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</si>
  <si>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</si>
  <si>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</si>
  <si>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</si>
  <si>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</si>
  <si>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</si>
  <si>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</si>
  <si>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</si>
  <si>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</si>
  <si>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</si>
  <si>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</si>
  <si>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</si>
  <si>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</si>
  <si>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</si>
  <si>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</si>
  <si>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</si>
  <si>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</si>
  <si>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</si>
  <si>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</si>
  <si>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</si>
  <si>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</si>
  <si>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</si>
  <si>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</si>
  <si>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</si>
  <si>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</si>
  <si>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</si>
  <si>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</si>
  <si>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</si>
  <si>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</si>
  <si>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</si>
  <si>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</si>
  <si>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</si>
  <si>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</si>
  <si>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</si>
  <si>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</si>
  <si>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</si>
  <si>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</si>
  <si>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</si>
  <si>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</si>
  <si>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</si>
  <si>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</si>
  <si>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</si>
  <si>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</si>
  <si>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</si>
  <si>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</si>
  <si>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</si>
  <si>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</si>
  <si>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</si>
  <si>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</si>
  <si>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</si>
  <si>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</si>
  <si>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</si>
  <si>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</si>
  <si>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</si>
  <si>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</si>
  <si>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</si>
  <si>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</si>
  <si>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</si>
  <si>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</si>
  <si>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</si>
  <si>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</si>
  <si>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</si>
  <si>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</si>
  <si>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</si>
  <si>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</si>
  <si>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</si>
  <si>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</si>
  <si>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</si>
  <si>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</si>
  <si>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</si>
  <si>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</si>
  <si>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</si>
  <si>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</si>
  <si>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</si>
  <si>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</si>
  <si>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</si>
  <si>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</si>
  <si>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</si>
  <si>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</si>
  <si>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</si>
  <si>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</si>
  <si>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</si>
  <si>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</si>
  <si>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</si>
  <si>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</si>
  <si>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</si>
  <si>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</si>
  <si>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</si>
  <si>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</si>
  <si>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</si>
  <si>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</si>
  <si>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</si>
  <si>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</si>
  <si>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</si>
  <si>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</si>
  <si>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</si>
  <si>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</si>
  <si>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</si>
  <si>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</si>
  <si>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</si>
  <si>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</si>
  <si>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</si>
  <si>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</si>
  <si>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</si>
  <si>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</si>
  <si>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</si>
  <si>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</si>
  <si>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</si>
  <si>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</si>
  <si>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</si>
  <si>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</si>
  <si>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</si>
  <si>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</si>
  <si>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</si>
  <si>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</si>
  <si>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</si>
  <si>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</si>
  <si>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</si>
  <si>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</si>
  <si>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</si>
  <si>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</si>
  <si>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</si>
  <si>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</si>
  <si>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</si>
  <si>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</si>
  <si>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</si>
  <si>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</si>
  <si>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</si>
  <si>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</si>
  <si>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</si>
  <si>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</si>
  <si>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</si>
  <si>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</si>
  <si>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</si>
  <si>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</si>
  <si>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</si>
  <si>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</si>
  <si>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</si>
  <si>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</si>
  <si>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</si>
  <si>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</si>
  <si>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</si>
  <si>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</si>
  <si>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</si>
  <si>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</si>
  <si>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</si>
  <si>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</si>
  <si>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</si>
  <si>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</si>
  <si>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</si>
  <si>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</si>
  <si>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</si>
  <si>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</si>
  <si>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</si>
  <si>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</si>
  <si>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</si>
  <si>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</si>
  <si>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</si>
  <si>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</si>
  <si>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</si>
  <si>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</si>
  <si>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</si>
  <si>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</si>
  <si>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</si>
  <si>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</si>
  <si>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</si>
  <si>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</si>
  <si>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</si>
  <si>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</si>
  <si>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</si>
  <si>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</si>
  <si>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</si>
  <si>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</si>
  <si>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</si>
  <si>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</si>
  <si>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</si>
  <si>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</si>
  <si>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</si>
  <si>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</si>
  <si>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</si>
  <si>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</si>
  <si>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</si>
  <si>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</si>
  <si>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</si>
  <si>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</si>
  <si>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</si>
  <si>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</si>
  <si>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</si>
  <si>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</si>
  <si>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</si>
  <si>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</si>
  <si>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</si>
  <si>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</si>
  <si>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</si>
  <si>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</si>
  <si>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</si>
  <si>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</si>
  <si>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</si>
  <si>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</si>
  <si>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</si>
  <si>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</si>
  <si>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</si>
  <si>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</si>
  <si>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</si>
  <si>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</si>
  <si>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</si>
  <si>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</si>
  <si>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</si>
  <si>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</si>
  <si>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</si>
  <si>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</si>
  <si>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</si>
  <si>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</si>
  <si>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</si>
  <si>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</si>
  <si>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</si>
  <si>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</si>
  <si>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</si>
  <si>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</si>
  <si>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</si>
  <si>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</si>
  <si>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</si>
  <si>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</si>
  <si>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</si>
  <si>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</si>
  <si>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</si>
  <si>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</si>
  <si>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</si>
  <si>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</si>
  <si>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</si>
  <si>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</si>
  <si>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</si>
  <si>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</si>
  <si>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</si>
  <si>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</si>
  <si>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</si>
  <si>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</si>
  <si>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</si>
  <si>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</si>
  <si>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</si>
  <si>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</si>
  <si>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</si>
  <si>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</si>
  <si>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</si>
  <si>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</si>
  <si>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</si>
  <si>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</si>
  <si>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</si>
  <si>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</si>
  <si>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</si>
  <si>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</si>
  <si>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</si>
  <si>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</si>
  <si>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</si>
  <si>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</si>
  <si>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</si>
  <si>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</si>
  <si>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</si>
  <si>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</si>
  <si>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</si>
  <si>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</si>
  <si>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</si>
  <si>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</si>
  <si>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</si>
  <si>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</si>
  <si>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</si>
  <si>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</si>
  <si>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</si>
  <si>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</si>
  <si>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</si>
  <si>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</si>
  <si>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</si>
  <si>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</si>
  <si>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</si>
  <si>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</si>
  <si>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</si>
  <si>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</si>
  <si>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</si>
  <si>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</si>
  <si>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</si>
  <si>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</si>
  <si>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</si>
  <si>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</si>
  <si>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</si>
  <si>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</si>
  <si>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</si>
  <si>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</si>
  <si>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</si>
  <si>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</si>
  <si>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</si>
  <si>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</si>
  <si>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</si>
  <si>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</si>
  <si>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</si>
  <si>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</si>
  <si>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</si>
  <si>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</si>
  <si>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</si>
  <si>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</si>
  <si>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</si>
  <si>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</si>
  <si>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</si>
  <si>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</si>
  <si>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</si>
  <si>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</si>
  <si>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</si>
  <si>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</si>
  <si>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</si>
  <si>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</si>
  <si>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</si>
  <si>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</si>
  <si>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</si>
  <si>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</si>
  <si>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</si>
  <si>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</si>
  <si>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</si>
  <si>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</si>
  <si>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</si>
  <si>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</si>
  <si>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</si>
  <si>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</si>
  <si>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</si>
  <si>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</si>
  <si>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</si>
  <si>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</si>
  <si>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</si>
  <si>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</si>
  <si>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</si>
  <si>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</si>
  <si>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</si>
  <si>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</si>
  <si>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</si>
  <si>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</si>
  <si>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</si>
  <si>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</si>
  <si>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</si>
  <si>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</si>
  <si>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</si>
  <si>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</si>
  <si>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</si>
  <si>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</si>
  <si>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</si>
  <si>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</si>
  <si>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</si>
  <si>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</si>
  <si>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</si>
  <si>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</si>
  <si>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</si>
  <si>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</si>
  <si>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</si>
  <si>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</si>
  <si>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</si>
  <si>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</si>
  <si>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</si>
  <si>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</si>
  <si>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</si>
  <si>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</si>
  <si>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</si>
  <si>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</si>
  <si>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</si>
  <si>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</si>
  <si>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</si>
  <si>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</si>
  <si>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</si>
  <si>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</si>
  <si>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</si>
  <si>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</si>
  <si>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</si>
  <si>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</si>
  <si>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</si>
  <si>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</si>
  <si>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</si>
  <si>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</si>
  <si>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</si>
  <si>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</si>
  <si>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</si>
  <si>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</si>
  <si>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</si>
  <si>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</si>
  <si>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</si>
  <si>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</si>
  <si>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</si>
  <si>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</si>
  <si>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</si>
  <si>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</si>
  <si>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</si>
  <si>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</si>
  <si>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</si>
  <si>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</si>
  <si>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</si>
  <si>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</si>
  <si>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</si>
  <si>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</si>
  <si>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</si>
  <si>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</si>
  <si>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</si>
  <si>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</si>
  <si>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</si>
  <si>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</si>
  <si>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</si>
  <si>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</si>
  <si>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</si>
  <si>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</si>
  <si>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</si>
  <si>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</si>
  <si>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</si>
  <si>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</si>
  <si>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</si>
  <si>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</si>
  <si>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</si>
  <si>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</si>
  <si>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</si>
  <si>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</si>
  <si>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</si>
  <si>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</si>
  <si>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</si>
  <si>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</si>
  <si>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</si>
  <si>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</si>
  <si>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</si>
  <si>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</si>
  <si>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</si>
  <si>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</si>
  <si>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</si>
  <si>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</si>
  <si>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</si>
  <si>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</si>
  <si>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</si>
  <si>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</si>
  <si>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</si>
  <si>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</si>
  <si>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</si>
  <si>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</si>
  <si>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</si>
  <si>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</si>
  <si>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</si>
  <si>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</si>
  <si>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</si>
  <si>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</si>
  <si>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</si>
  <si>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</si>
  <si>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</si>
  <si>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</si>
  <si>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</si>
  <si>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</si>
  <si>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</si>
  <si>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</si>
  <si>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</si>
  <si>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</si>
  <si>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</si>
  <si>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</si>
  <si>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</si>
  <si>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</si>
  <si>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</si>
  <si>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</si>
  <si>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</si>
  <si>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</si>
  <si>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</si>
  <si>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</si>
  <si>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</si>
  <si>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</si>
  <si>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</si>
  <si>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</si>
  <si>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</si>
  <si>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</si>
  <si>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</si>
  <si>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</si>
  <si>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</si>
  <si>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</si>
  <si>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</si>
  <si>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</si>
  <si>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</si>
  <si>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</si>
  <si>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</si>
  <si>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</si>
  <si>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</si>
  <si>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</si>
  <si>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</si>
  <si>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</si>
  <si>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</si>
  <si>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</si>
  <si>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</si>
  <si>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</si>
  <si>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</si>
  <si>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</si>
  <si>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</si>
  <si>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</si>
  <si>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</si>
  <si>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</si>
  <si>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</si>
  <si>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</si>
  <si>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</si>
  <si>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</si>
  <si>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</si>
  <si>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</si>
  <si>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</si>
  <si>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</si>
  <si>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</si>
  <si>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</si>
  <si>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</si>
  <si>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</si>
  <si>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</si>
  <si>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</si>
  <si>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</si>
  <si>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</si>
  <si>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</si>
  <si>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</si>
  <si>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</si>
  <si>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</si>
  <si>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</si>
  <si>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</si>
  <si>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</si>
  <si>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</si>
  <si>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</si>
  <si>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</si>
  <si>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</si>
  <si>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</si>
  <si>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</si>
  <si>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</si>
  <si>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</si>
  <si>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</si>
  <si>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</si>
  <si>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</si>
  <si>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</si>
  <si>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</si>
  <si>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</si>
  <si>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</si>
  <si>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</si>
  <si>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</si>
  <si>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</si>
  <si>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</si>
  <si>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</si>
  <si>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</si>
  <si>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</si>
  <si>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</si>
  <si>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</si>
  <si>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</si>
  <si>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</si>
  <si>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</si>
  <si>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</si>
  <si>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</si>
  <si>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</si>
  <si>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</si>
  <si>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</si>
  <si>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</si>
  <si>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</si>
  <si>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</si>
  <si>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</si>
  <si>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</si>
  <si>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</si>
  <si>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</si>
  <si>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</si>
  <si>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</si>
  <si>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</si>
  <si>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</si>
  <si>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</si>
  <si>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</si>
  <si>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</si>
  <si>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</si>
  <si>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</si>
  <si>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</si>
  <si>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</si>
  <si>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</si>
  <si>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</si>
  <si>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</si>
  <si>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</si>
  <si>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</si>
  <si>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</si>
  <si>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</si>
  <si>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</si>
  <si>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</si>
  <si>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</si>
  <si>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</si>
  <si>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</si>
  <si>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</si>
  <si>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</si>
  <si>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</si>
  <si>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</si>
  <si>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</si>
  <si>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</si>
  <si>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</si>
  <si>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</si>
  <si>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</si>
  <si>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</si>
  <si>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</si>
  <si>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</si>
  <si>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</si>
  <si>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</si>
  <si>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</si>
  <si>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</si>
  <si>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</si>
  <si>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</si>
  <si>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</si>
  <si>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</si>
  <si>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</si>
  <si>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</si>
  <si>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</si>
  <si>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</si>
  <si>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</si>
  <si>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</si>
  <si>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</si>
  <si>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</si>
  <si>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</si>
  <si>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</si>
  <si>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</si>
  <si>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</si>
  <si>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</si>
  <si>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</si>
  <si>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</si>
  <si>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</si>
  <si>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</si>
  <si>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</si>
  <si>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</si>
  <si>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</si>
  <si>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</si>
  <si>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</si>
  <si>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</si>
  <si>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</si>
  <si>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</si>
  <si>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</si>
  <si>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</si>
  <si>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</si>
  <si>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</si>
  <si>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</si>
  <si>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</si>
  <si>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</si>
  <si>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</si>
  <si>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</si>
  <si>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</si>
  <si>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</si>
  <si>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</si>
  <si>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</si>
  <si>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</si>
  <si>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</si>
  <si>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</si>
  <si>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</si>
  <si>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</si>
  <si>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</si>
  <si>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</si>
  <si>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</si>
  <si>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</si>
  <si>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</si>
  <si>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</si>
  <si>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</si>
  <si>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</si>
  <si>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</si>
  <si>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</si>
  <si>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</si>
  <si>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</si>
  <si>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</si>
  <si>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</si>
  <si>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</si>
  <si>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</si>
  <si>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</si>
  <si>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</si>
  <si>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</si>
  <si>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</si>
  <si>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</si>
  <si>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</si>
  <si>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</si>
  <si>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</si>
  <si>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</si>
  <si>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</si>
  <si>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</si>
  <si>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</si>
  <si>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</si>
  <si>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</si>
  <si>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</si>
  <si>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</si>
  <si>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</si>
  <si>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</si>
  <si>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</si>
  <si>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</si>
  <si>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</si>
  <si>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</si>
  <si>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</si>
  <si>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</si>
  <si>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</si>
  <si>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</si>
  <si>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</si>
  <si>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</si>
  <si>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</si>
  <si>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</si>
  <si>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</si>
  <si>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</si>
  <si>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</si>
  <si>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</si>
  <si>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</si>
  <si>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</si>
  <si>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</si>
  <si>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</si>
  <si>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</si>
  <si>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</si>
  <si>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</si>
  <si>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</si>
  <si>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</si>
  <si>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</si>
  <si>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</si>
  <si>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</si>
  <si>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</si>
  <si>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</si>
  <si>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</si>
  <si>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</si>
  <si>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</si>
  <si>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</si>
  <si>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</si>
  <si>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</si>
  <si>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</si>
  <si>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</si>
  <si>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</si>
  <si>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</si>
  <si>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</si>
  <si>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</si>
  <si>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</si>
  <si>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</si>
  <si>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</si>
  <si>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</si>
  <si>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</si>
  <si>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</si>
  <si>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</si>
  <si>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</si>
  <si>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</si>
  <si>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</si>
  <si>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</si>
  <si>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</si>
  <si>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</si>
  <si>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</si>
  <si>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</si>
  <si>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</si>
  <si>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</si>
  <si>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</si>
  <si>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</si>
  <si>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</si>
  <si>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</si>
  <si>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</si>
  <si>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</si>
  <si>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</si>
  <si>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</si>
  <si>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</si>
  <si>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</si>
  <si>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</si>
  <si>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</si>
  <si>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</si>
  <si>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</si>
  <si>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</si>
  <si>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</si>
  <si>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</si>
  <si>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</si>
  <si>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</si>
  <si>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</si>
  <si>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</si>
  <si>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</si>
  <si>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</si>
  <si>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</si>
  <si>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</si>
  <si>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</si>
  <si>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</si>
  <si>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</si>
  <si>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</si>
  <si>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</si>
  <si>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</si>
  <si>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</si>
  <si>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</si>
  <si>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</si>
  <si>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</si>
  <si>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</si>
  <si>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</si>
  <si>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</si>
  <si>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</si>
  <si>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</si>
  <si>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</si>
  <si>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</si>
  <si>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</si>
  <si>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</si>
  <si>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</si>
  <si>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</si>
  <si>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</si>
  <si>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</si>
  <si>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</si>
  <si>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</si>
  <si>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</si>
  <si>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</si>
  <si>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</si>
  <si>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</si>
  <si>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</si>
  <si>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</si>
  <si>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</si>
  <si>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</si>
  <si>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</si>
  <si>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</si>
  <si>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</si>
  <si>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</si>
  <si>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</si>
  <si>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</si>
  <si>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</si>
  <si>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</si>
  <si>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</si>
  <si>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</si>
  <si>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</si>
  <si>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</si>
  <si>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</si>
  <si>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</si>
  <si>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</si>
  <si>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</si>
  <si>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</si>
  <si>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</si>
  <si>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</si>
  <si>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</si>
  <si>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</si>
  <si>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</si>
  <si>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</si>
  <si>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</si>
  <si>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</si>
  <si>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</si>
  <si>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</si>
  <si>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</si>
  <si>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</si>
  <si>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</si>
  <si>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</si>
  <si>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</si>
  <si>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</si>
  <si>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</si>
  <si>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</si>
  <si>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</si>
  <si>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</si>
  <si>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</si>
  <si>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</si>
  <si>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</si>
  <si>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</si>
  <si>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</si>
  <si>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</si>
  <si>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</si>
  <si>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</si>
  <si>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</si>
  <si>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</si>
  <si>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</si>
  <si>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</si>
  <si>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</si>
  <si>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</si>
  <si>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</si>
  <si>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</si>
  <si>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</si>
  <si>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</si>
  <si>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</si>
  <si>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</si>
  <si>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</si>
  <si>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</si>
  <si>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</si>
  <si>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</si>
  <si>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</si>
  <si>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</si>
  <si>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</si>
  <si>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</si>
  <si>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</si>
  <si>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</si>
  <si>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</si>
  <si>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</si>
  <si>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</si>
  <si>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</si>
  <si>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</si>
  <si>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</si>
  <si>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</si>
  <si>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</si>
  <si>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</si>
  <si>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</si>
  <si>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</si>
  <si>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</si>
  <si>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</si>
  <si>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</si>
  <si>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</si>
  <si>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</si>
  <si>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</si>
  <si>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</si>
  <si>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</si>
  <si>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</si>
  <si>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</si>
  <si>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</si>
  <si>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</si>
  <si>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</si>
  <si>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</si>
  <si>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</si>
  <si>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</si>
  <si>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</si>
  <si>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</si>
  <si>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</si>
  <si>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</si>
  <si>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</si>
  <si>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</si>
  <si>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</si>
  <si>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</si>
  <si>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</si>
  <si>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</si>
  <si>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</si>
  <si>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</si>
  <si>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</si>
  <si>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</si>
  <si>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</si>
  <si>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</si>
  <si>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</si>
  <si>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</si>
  <si>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</si>
  <si>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</si>
  <si>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</si>
  <si>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</si>
  <si>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</si>
  <si>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</si>
  <si>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</si>
  <si>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</si>
  <si>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</si>
  <si>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</si>
  <si>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</si>
  <si>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</si>
  <si>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</si>
  <si>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</si>
  <si>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</si>
  <si>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</si>
  <si>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</si>
  <si>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</si>
  <si>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</si>
  <si>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</si>
  <si>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</si>
  <si>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</si>
  <si>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</si>
  <si>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</si>
  <si>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</si>
  <si>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</si>
  <si>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</si>
  <si>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</si>
  <si>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</si>
  <si>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</si>
  <si>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</si>
  <si>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</si>
  <si>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</si>
  <si>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</si>
  <si>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</si>
  <si>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</si>
  <si>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</si>
  <si>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</si>
  <si>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</si>
  <si>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</si>
  <si>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</si>
  <si>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</si>
  <si>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</si>
  <si>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</si>
  <si>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</si>
  <si>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</si>
  <si>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</si>
  <si>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</si>
  <si>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</si>
  <si>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</si>
  <si>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</si>
  <si>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</si>
  <si>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</si>
  <si>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</si>
  <si>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</si>
  <si>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</si>
  <si>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</si>
  <si>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</si>
  <si>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</si>
  <si>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</si>
  <si>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</si>
  <si>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</si>
  <si>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</si>
  <si>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</si>
  <si>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</si>
  <si>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</si>
  <si>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</si>
  <si>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</si>
  <si>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</si>
  <si>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</si>
  <si>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</si>
  <si>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</si>
  <si>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</si>
  <si>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</si>
  <si>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</si>
  <si>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</si>
  <si>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</si>
  <si>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</si>
  <si>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</si>
  <si>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</si>
  <si>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</si>
  <si>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</si>
  <si>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</si>
  <si>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</si>
  <si>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</si>
  <si>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</si>
  <si>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</si>
  <si>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</si>
  <si>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</si>
  <si>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</si>
  <si>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</si>
  <si>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</si>
  <si>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</si>
  <si>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</si>
  <si>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</si>
  <si>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</si>
  <si>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</si>
  <si>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</si>
  <si>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</si>
  <si>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</si>
  <si>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</si>
  <si>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</si>
  <si>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</si>
  <si>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</si>
  <si>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</si>
  <si>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</si>
  <si>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</si>
  <si>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</si>
  <si>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</si>
  <si>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</si>
  <si>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</si>
  <si>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</si>
  <si>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</si>
  <si>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</si>
  <si>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</si>
  <si>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</si>
  <si>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</si>
  <si>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</si>
  <si>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</si>
  <si>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</si>
  <si>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</si>
  <si>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</si>
  <si>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</si>
  <si>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</si>
  <si>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</si>
  <si>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</si>
  <si>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</si>
  <si>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</si>
  <si>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</si>
  <si>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</si>
  <si>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</si>
  <si>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</si>
  <si>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</si>
  <si>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</si>
  <si>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</si>
  <si>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</si>
  <si>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</si>
  <si>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</si>
  <si>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</si>
  <si>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</si>
  <si>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</si>
  <si>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</si>
  <si>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</si>
  <si>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</si>
  <si>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</si>
  <si>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</si>
  <si>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</si>
  <si>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</si>
  <si>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</si>
  <si>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</si>
  <si>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</si>
  <si>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</si>
  <si>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</si>
  <si>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</si>
  <si>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</si>
  <si>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</si>
  <si>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</si>
  <si>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</si>
  <si>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</si>
  <si>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</si>
  <si>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</si>
  <si>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</si>
  <si>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</si>
  <si>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</si>
  <si>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</si>
  <si>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</si>
  <si>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</si>
  <si>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</si>
  <si>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</si>
  <si>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</si>
  <si>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</si>
  <si>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</si>
  <si>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</si>
  <si>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</si>
  <si>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</si>
  <si>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</si>
  <si>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</si>
  <si>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</si>
  <si>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</si>
  <si>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</si>
  <si>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</si>
  <si>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</si>
  <si>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</si>
  <si>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</si>
  <si>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</si>
  <si>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</si>
  <si>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</si>
  <si>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</si>
  <si>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</si>
  <si>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</si>
  <si>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</si>
  <si>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</si>
  <si>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</si>
  <si>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</si>
  <si>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</si>
  <si>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</si>
  <si>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</si>
  <si>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</si>
  <si>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</si>
  <si>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</si>
  <si>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</si>
  <si>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</si>
  <si>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</si>
  <si>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</si>
  <si>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</si>
  <si>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</si>
  <si>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</si>
  <si>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</si>
  <si>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</si>
  <si>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</si>
  <si>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</si>
  <si>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</si>
  <si>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</si>
  <si>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</si>
  <si>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</si>
  <si>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</si>
  <si>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</si>
  <si>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</si>
  <si>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</si>
  <si>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</si>
  <si>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</si>
  <si>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</si>
  <si>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</si>
  <si>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</si>
  <si>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</si>
  <si>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</si>
  <si>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</si>
  <si>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</si>
  <si>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</si>
  <si>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</si>
  <si>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</si>
  <si>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</si>
  <si>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</si>
  <si>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</si>
  <si>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</si>
  <si>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</si>
  <si>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</si>
  <si>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</si>
  <si>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</si>
  <si>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</si>
  <si>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</si>
  <si>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</si>
  <si>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</si>
  <si>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</si>
  <si>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</si>
  <si>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</si>
  <si>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</si>
  <si>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</si>
  <si>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</si>
  <si>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</si>
  <si>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</si>
  <si>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</si>
  <si>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</si>
  <si>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</si>
  <si>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</si>
  <si>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</si>
  <si>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</si>
  <si>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</si>
  <si>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</si>
  <si>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</si>
  <si>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</si>
  <si>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</si>
  <si>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</si>
  <si>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</si>
  <si>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</si>
  <si>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</si>
  <si>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</si>
  <si>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</si>
  <si>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</si>
  <si>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</si>
  <si>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</si>
  <si>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</si>
  <si>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</si>
  <si>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</si>
  <si>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</si>
  <si>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</si>
  <si>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</si>
  <si>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</si>
  <si>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</si>
  <si>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</si>
  <si>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</si>
  <si>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</si>
  <si>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</si>
  <si>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</si>
  <si>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</si>
  <si>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</si>
  <si>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</si>
  <si>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</si>
  <si>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</si>
  <si>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</si>
  <si>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</si>
  <si>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</si>
  <si>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</si>
  <si>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</si>
  <si>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</si>
  <si>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</si>
  <si>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</si>
  <si>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</si>
  <si>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</si>
  <si>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</si>
  <si>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</si>
  <si>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</si>
  <si>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</si>
  <si>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</si>
  <si>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</si>
  <si>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</si>
  <si>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</si>
  <si>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</si>
  <si>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</si>
  <si>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</si>
  <si>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</si>
  <si>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</si>
  <si>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</si>
  <si>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</si>
  <si>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</si>
  <si>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</si>
  <si>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</si>
  <si>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</si>
  <si>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</si>
  <si>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</si>
  <si>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</si>
  <si>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</si>
  <si>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</si>
  <si>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</si>
  <si>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</si>
  <si>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</si>
  <si>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</si>
  <si>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</si>
  <si>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</si>
  <si>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</si>
  <si>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</si>
  <si>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</si>
  <si>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</si>
  <si>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</si>
  <si>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</si>
  <si>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</si>
  <si>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</si>
  <si>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</si>
  <si>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</si>
  <si>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</si>
  <si>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</si>
  <si>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</si>
  <si>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</si>
  <si>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</si>
  <si>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</si>
  <si>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</si>
  <si>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</si>
  <si>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</si>
  <si>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</si>
  <si>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</si>
  <si>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</si>
  <si>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</si>
  <si>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</si>
  <si>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</si>
  <si>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</si>
  <si>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</si>
  <si>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</si>
  <si>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</si>
  <si>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</si>
  <si>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</si>
  <si>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</si>
  <si>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</si>
  <si>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</si>
  <si>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</si>
  <si>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</si>
  <si>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</si>
  <si>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</si>
  <si>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</si>
  <si>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</si>
  <si>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</si>
  <si>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</si>
  <si>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</si>
  <si>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</si>
  <si>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</si>
  <si>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</si>
  <si>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</si>
  <si>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</si>
  <si>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</si>
  <si>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</si>
  <si>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</si>
  <si>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</si>
  <si>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</si>
  <si>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</si>
  <si>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</si>
  <si>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</si>
  <si>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</si>
  <si>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</si>
  <si>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</si>
  <si>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</si>
  <si>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</si>
  <si>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</si>
  <si>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</si>
  <si>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</si>
  <si>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</si>
  <si>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</si>
  <si>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</si>
  <si>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</si>
  <si>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</si>
  <si>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</si>
  <si>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</si>
  <si>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</si>
  <si>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</si>
  <si>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</si>
  <si>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</si>
  <si>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</si>
  <si>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</si>
  <si>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</si>
  <si>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</si>
  <si>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</si>
  <si>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</si>
  <si>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</si>
  <si>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</si>
  <si>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</si>
  <si>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</si>
  <si>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</si>
  <si>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</si>
  <si>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</si>
  <si>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</si>
  <si>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</si>
  <si>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</si>
  <si>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</si>
  <si>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</si>
  <si>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</si>
  <si>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</si>
  <si>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</si>
  <si>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</si>
  <si>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</si>
  <si>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</si>
  <si>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</si>
  <si>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</si>
  <si>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</si>
  <si>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</si>
  <si>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</si>
  <si>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</si>
  <si>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</si>
  <si>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</si>
  <si>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</si>
  <si>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</si>
  <si>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</si>
  <si>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</si>
  <si>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</si>
  <si>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</si>
  <si>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</si>
  <si>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</si>
  <si>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</si>
  <si>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</si>
  <si>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</si>
  <si>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</si>
  <si>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</si>
  <si>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</si>
  <si>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</si>
  <si>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</si>
  <si>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</si>
  <si>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</si>
  <si>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</si>
  <si>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</si>
  <si>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</si>
  <si>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</si>
  <si>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</si>
  <si>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</si>
  <si>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</si>
  <si>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</si>
  <si>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</si>
  <si>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</si>
  <si>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</si>
  <si>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</si>
  <si>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</si>
  <si>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</si>
  <si>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</si>
  <si>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</si>
  <si>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</si>
  <si>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</si>
  <si>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</si>
  <si>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</si>
  <si>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</si>
  <si>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</si>
  <si>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</si>
  <si>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</si>
  <si>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</si>
  <si>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</si>
  <si>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</si>
  <si>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</si>
  <si>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</si>
  <si>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</si>
  <si>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</si>
  <si>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</si>
  <si>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</si>
  <si>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</si>
  <si>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</si>
  <si>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</si>
  <si>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</si>
  <si>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</si>
  <si>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</si>
  <si>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</si>
  <si>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</si>
  <si>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</si>
  <si>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</si>
  <si>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</si>
  <si>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</si>
  <si>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</si>
  <si>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</si>
  <si>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</si>
  <si>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</si>
  <si>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</si>
  <si>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</si>
  <si>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</si>
  <si>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</si>
  <si>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</si>
  <si>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</si>
  <si>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</si>
  <si>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</si>
  <si>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</si>
  <si>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</si>
  <si>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</si>
  <si>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</si>
  <si>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</si>
  <si>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</si>
  <si>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</si>
  <si>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</si>
  <si>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</si>
  <si>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</si>
  <si>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</si>
  <si>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</si>
  <si>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</si>
  <si>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</si>
  <si>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</si>
  <si>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</si>
  <si>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</si>
  <si>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</si>
  <si>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</si>
  <si>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</si>
  <si>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</si>
  <si>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</si>
  <si>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</si>
  <si>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</si>
  <si>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</si>
  <si>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</si>
  <si>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</si>
  <si>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</si>
  <si>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</si>
  <si>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</si>
  <si>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</si>
  <si>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</si>
  <si>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</si>
  <si>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</si>
  <si>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</si>
  <si>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</si>
  <si>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</si>
  <si>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</si>
  <si>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</si>
  <si>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</si>
  <si>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</si>
  <si>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</si>
  <si>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</si>
  <si>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</si>
  <si>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</si>
  <si>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</si>
  <si>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</si>
  <si>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</si>
  <si>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</si>
  <si>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</si>
  <si>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</si>
  <si>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</si>
  <si>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</si>
  <si>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</si>
  <si>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</si>
  <si>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</si>
  <si>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</si>
  <si>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</si>
  <si>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</si>
  <si>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</si>
  <si>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</si>
  <si>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</si>
  <si>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</si>
  <si>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</si>
  <si>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</si>
  <si>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</si>
  <si>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</si>
  <si>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</si>
  <si>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</si>
  <si>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</si>
  <si>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</si>
  <si>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</si>
  <si>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</si>
  <si>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</si>
  <si>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</si>
  <si>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</si>
  <si>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</si>
  <si>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</si>
  <si>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</si>
  <si>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</si>
  <si>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</si>
  <si>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</si>
  <si>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</si>
  <si>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</si>
  <si>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</si>
  <si>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</si>
  <si>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</si>
  <si>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</si>
  <si>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</si>
  <si>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</si>
  <si>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</si>
  <si>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</si>
  <si>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</si>
  <si>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</si>
  <si>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</si>
  <si>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</si>
  <si>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</si>
  <si>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</si>
  <si>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</si>
  <si>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</si>
  <si>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</si>
  <si>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</si>
  <si>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</si>
  <si>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</si>
  <si>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</si>
  <si>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</si>
  <si>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</si>
  <si>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</si>
  <si>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</si>
  <si>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</si>
  <si>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</si>
  <si>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</si>
  <si>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</si>
  <si>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</si>
  <si>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</si>
  <si>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</si>
  <si>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</si>
  <si>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</si>
  <si>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</si>
  <si>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</si>
  <si>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</si>
  <si>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</si>
  <si>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</si>
  <si>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</si>
  <si>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</si>
  <si>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</si>
  <si>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</si>
  <si>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</si>
  <si>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</si>
  <si>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</si>
  <si>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</si>
  <si>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</si>
  <si>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</si>
  <si>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</si>
  <si>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</si>
  <si>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</si>
  <si>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</si>
  <si>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</si>
  <si>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</si>
  <si>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</si>
  <si>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</si>
  <si>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</si>
  <si>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</si>
  <si>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</si>
  <si>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</si>
  <si>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</si>
  <si>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</si>
  <si>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</si>
  <si>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</si>
  <si>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</si>
  <si>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</si>
  <si>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</si>
  <si>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</si>
  <si>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</si>
  <si>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</si>
  <si>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</si>
  <si>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</si>
  <si>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</si>
  <si>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</si>
  <si>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</si>
  <si>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</si>
  <si>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</si>
  <si>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</si>
  <si>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</si>
  <si>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</si>
  <si>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</si>
  <si>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</si>
  <si>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</si>
  <si>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</si>
  <si>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</si>
  <si>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</si>
  <si>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</si>
  <si>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</si>
  <si>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</si>
  <si>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</si>
  <si>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</si>
  <si>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</si>
  <si>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</si>
  <si>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</si>
  <si>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</si>
  <si>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</si>
  <si>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</si>
  <si>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</si>
  <si>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</si>
  <si>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</si>
  <si>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</si>
  <si>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</si>
  <si>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</si>
  <si>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</si>
  <si>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</si>
  <si>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</si>
  <si>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</si>
  <si>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</si>
  <si>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</si>
  <si>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</si>
  <si>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</si>
  <si>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</si>
  <si>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</si>
  <si>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</si>
  <si>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</si>
  <si>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</si>
  <si>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</si>
  <si>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</si>
  <si>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</si>
  <si>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</si>
  <si>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</si>
  <si>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</si>
  <si>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</si>
  <si>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</si>
  <si>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</si>
  <si>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</si>
  <si>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</si>
  <si>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</si>
  <si>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</si>
  <si>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</si>
  <si>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</si>
  <si>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</si>
  <si>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</si>
  <si>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</si>
  <si>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</si>
  <si>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</si>
  <si>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</si>
  <si>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</si>
  <si>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</si>
  <si>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</si>
  <si>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</si>
  <si>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</si>
  <si>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</si>
  <si>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</si>
  <si>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</si>
  <si>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</si>
  <si>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</si>
  <si>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</si>
  <si>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</si>
  <si>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</si>
  <si>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</si>
  <si>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</si>
  <si>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</si>
  <si>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</si>
  <si>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</si>
  <si>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</si>
  <si>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</si>
  <si>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</si>
  <si>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</si>
  <si>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</si>
  <si>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</si>
  <si>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</si>
  <si>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</si>
  <si>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</si>
  <si>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</si>
  <si>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</si>
  <si>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</si>
  <si>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</si>
  <si>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</si>
  <si>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</si>
  <si>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</si>
  <si>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</si>
  <si>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</si>
  <si>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</si>
  <si>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</si>
  <si>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</si>
  <si>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</si>
  <si>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</si>
  <si>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</si>
  <si>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</si>
  <si>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</si>
  <si>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</si>
  <si>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</si>
  <si>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</si>
  <si>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</si>
  <si>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</si>
  <si>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</si>
  <si>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</si>
  <si>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</si>
  <si>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</si>
  <si>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</si>
  <si>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</si>
  <si>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</si>
  <si>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</si>
  <si>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</si>
  <si>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</si>
  <si>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</si>
  <si>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</si>
  <si>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</si>
  <si>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</si>
  <si>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</si>
  <si>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</si>
  <si>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</si>
  <si>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</si>
  <si>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</si>
  <si>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</si>
  <si>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</si>
  <si>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</si>
  <si>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</si>
  <si>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</si>
  <si>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</si>
  <si>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</si>
  <si>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</si>
  <si>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</si>
  <si>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</si>
  <si>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</si>
  <si>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</si>
  <si>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</si>
  <si>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</si>
  <si>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</si>
  <si>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</si>
  <si>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</si>
  <si>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</si>
  <si>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</si>
  <si>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</si>
  <si>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</si>
  <si>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</si>
  <si>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</si>
  <si>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</si>
  <si>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</si>
  <si>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</si>
  <si>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</si>
  <si>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</si>
  <si>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</si>
  <si>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</si>
  <si>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</si>
  <si>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</si>
  <si>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</si>
  <si>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</si>
  <si>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</si>
  <si>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</si>
  <si>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</si>
  <si>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</si>
  <si>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</si>
  <si>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</si>
  <si>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</si>
  <si>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</si>
  <si>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</si>
  <si>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</si>
  <si>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</si>
  <si>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</si>
  <si>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</si>
  <si>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</si>
  <si>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</si>
  <si>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</si>
  <si>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</si>
  <si>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</si>
  <si>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</si>
  <si>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</si>
  <si>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</si>
  <si>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</si>
  <si>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</si>
  <si>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</si>
  <si>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</si>
  <si>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</si>
  <si>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</si>
  <si>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</si>
  <si>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</si>
  <si>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</si>
  <si>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</si>
  <si>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</si>
  <si>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</si>
  <si>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</si>
  <si>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</si>
  <si>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</si>
  <si>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</si>
  <si>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</si>
  <si>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</si>
  <si>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</si>
  <si>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</si>
  <si>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</si>
  <si>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</si>
  <si>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</si>
  <si>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</si>
  <si>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</si>
  <si>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</si>
  <si>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</si>
  <si>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</si>
  <si>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</si>
  <si>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</si>
  <si>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</si>
  <si>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</si>
  <si>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</si>
  <si>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</si>
  <si>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</si>
  <si>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</si>
  <si>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</si>
  <si>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</si>
  <si>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</si>
  <si>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</si>
  <si>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</si>
  <si>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</si>
  <si>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</si>
  <si>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</si>
  <si>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</si>
  <si>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</si>
  <si>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</si>
  <si>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</si>
  <si>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</si>
  <si>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</si>
  <si>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</si>
  <si>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</si>
  <si>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</si>
  <si>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</si>
  <si>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</si>
  <si>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</si>
  <si>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</si>
  <si>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</si>
  <si>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</si>
  <si>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</si>
  <si>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</si>
  <si>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</si>
  <si>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</si>
  <si>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</si>
  <si>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</si>
  <si>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</si>
  <si>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</si>
  <si>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</si>
  <si>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</si>
  <si>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</si>
  <si>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</si>
  <si>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</si>
  <si>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</si>
  <si>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</si>
  <si>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</si>
  <si>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</si>
  <si>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</si>
  <si>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</si>
  <si>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</si>
  <si>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</si>
  <si>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</si>
  <si>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</si>
  <si>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</si>
  <si>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</si>
  <si>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</si>
  <si>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</si>
  <si>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</si>
  <si>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</si>
  <si>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</si>
  <si>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</si>
  <si>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</si>
  <si>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</si>
  <si>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</si>
  <si>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</si>
  <si>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</si>
  <si>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</si>
  <si>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</si>
  <si>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</si>
  <si>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</si>
  <si>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</si>
  <si>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</si>
  <si>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</si>
  <si>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</si>
  <si>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</si>
  <si>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</si>
  <si>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</si>
  <si>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</si>
  <si>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</si>
  <si>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</si>
  <si>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</si>
  <si>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</si>
  <si>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</si>
  <si>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</si>
  <si>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</si>
  <si>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</si>
  <si>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</si>
  <si>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</si>
  <si>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</si>
  <si>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</si>
  <si>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</si>
  <si>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</si>
  <si>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</si>
  <si>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</si>
  <si>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</si>
  <si>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</si>
  <si>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</si>
  <si>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</si>
  <si>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</si>
  <si>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</si>
  <si>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</si>
  <si>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</si>
  <si>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</si>
  <si>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</si>
  <si>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</si>
  <si>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</si>
  <si>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</si>
  <si>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</si>
  <si>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</si>
  <si>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</si>
  <si>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</si>
  <si>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</si>
  <si>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</si>
  <si>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</si>
  <si>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</si>
  <si>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</si>
  <si>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</si>
  <si>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</si>
  <si>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</si>
  <si>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</si>
  <si>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</si>
  <si>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</si>
  <si>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</si>
  <si>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</si>
  <si>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</si>
  <si>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</si>
  <si>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</si>
  <si>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</si>
  <si>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</si>
  <si>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</si>
  <si>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</si>
  <si>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</si>
  <si>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</si>
  <si>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</si>
  <si>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</si>
  <si>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</si>
  <si>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</si>
  <si>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</si>
  <si>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</si>
  <si>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</si>
  <si>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</si>
  <si>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</si>
  <si>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</si>
  <si>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</si>
  <si>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</si>
  <si>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</si>
  <si>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</si>
  <si>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</si>
  <si>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</si>
  <si>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</si>
  <si>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</si>
  <si>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</si>
  <si>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</si>
  <si>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</si>
  <si>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</si>
  <si>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</si>
  <si>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</si>
  <si>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</si>
  <si>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</si>
  <si>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</si>
  <si>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</si>
  <si>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</si>
  <si>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</si>
  <si>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</si>
  <si>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</si>
  <si>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</si>
  <si>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</si>
  <si>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</si>
  <si>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</si>
  <si>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</si>
  <si>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</si>
  <si>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</si>
  <si>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</si>
  <si>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</si>
  <si>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</si>
  <si>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</si>
  <si>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</si>
  <si>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</si>
  <si>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</si>
  <si>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</si>
  <si>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</si>
  <si>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</si>
  <si>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</si>
  <si>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</si>
  <si>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</si>
  <si>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</si>
  <si>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</si>
  <si>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</si>
  <si>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</si>
  <si>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</si>
  <si>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</si>
  <si>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</si>
  <si>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</si>
  <si>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</si>
  <si>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</si>
  <si>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</si>
  <si>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</si>
  <si>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</si>
  <si>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</si>
  <si>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</si>
  <si>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</si>
  <si>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</si>
  <si>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</si>
  <si>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</si>
  <si>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</si>
  <si>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</si>
  <si>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</si>
  <si>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</si>
  <si>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</si>
  <si>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</si>
  <si>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</si>
  <si>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</si>
  <si>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</si>
  <si>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</si>
  <si>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</si>
  <si>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</si>
  <si>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</si>
  <si>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</si>
  <si>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</si>
  <si>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</si>
  <si>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</si>
  <si>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</si>
  <si>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</si>
  <si>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</si>
  <si>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</si>
  <si>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</si>
  <si>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</si>
  <si>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</si>
  <si>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</si>
  <si>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</si>
  <si>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</si>
  <si>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</si>
  <si>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</si>
  <si>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</si>
  <si>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</si>
  <si>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</si>
  <si>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</si>
  <si>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</si>
  <si>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</si>
  <si>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</si>
  <si>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</si>
  <si>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</si>
  <si>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</si>
  <si>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</si>
  <si>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</si>
  <si>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</si>
  <si>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</si>
  <si>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</si>
  <si>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</si>
  <si>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</si>
  <si>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</si>
  <si>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</si>
  <si>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</si>
  <si>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</si>
  <si>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</si>
  <si>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</si>
  <si>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</si>
  <si>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</si>
  <si>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</si>
  <si>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</si>
  <si>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</si>
  <si>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</si>
  <si>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</si>
  <si>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</si>
  <si>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</si>
  <si>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</si>
  <si>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</si>
  <si>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</si>
  <si>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</si>
  <si>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</si>
  <si>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</si>
  <si>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</si>
  <si>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</si>
  <si>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</si>
  <si>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</si>
  <si>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</si>
  <si>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</si>
  <si>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</si>
  <si>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</si>
  <si>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</si>
  <si>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</si>
  <si>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</si>
  <si>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</si>
  <si>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</si>
  <si>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</si>
  <si>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</si>
  <si>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</si>
  <si>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</si>
  <si>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</si>
  <si>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</si>
  <si>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</si>
  <si>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</si>
  <si>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</si>
  <si>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</si>
  <si>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</si>
  <si>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</si>
  <si>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</si>
  <si>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</si>
  <si>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</si>
  <si>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</si>
  <si>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</si>
  <si>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</si>
  <si>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</si>
  <si>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</si>
  <si>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</si>
  <si>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</si>
  <si>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</si>
  <si>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</si>
  <si>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</si>
  <si>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</si>
  <si>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</si>
  <si>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</si>
  <si>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</si>
  <si>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</si>
  <si>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</si>
  <si>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</si>
  <si>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</si>
  <si>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</si>
  <si>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</si>
  <si>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</si>
  <si>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</si>
  <si>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</si>
  <si>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</si>
  <si>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</si>
  <si>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</si>
  <si>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</si>
  <si>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</si>
  <si>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</si>
  <si>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</si>
  <si>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</si>
  <si>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</si>
  <si>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</si>
  <si>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</si>
  <si>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</si>
  <si>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</si>
  <si>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</si>
  <si>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</si>
  <si>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</si>
  <si>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</si>
  <si>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</si>
  <si>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</si>
  <si>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</si>
  <si>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</si>
  <si>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</si>
  <si>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</si>
  <si>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</si>
  <si>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</si>
  <si>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</si>
  <si>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</si>
  <si>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</si>
  <si>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</si>
  <si>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</si>
  <si>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</si>
  <si>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</si>
  <si>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</si>
  <si>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</si>
  <si>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</si>
  <si>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</si>
  <si>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</si>
  <si>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</si>
  <si>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</si>
  <si>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</si>
  <si>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</si>
  <si>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</si>
  <si>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</si>
  <si>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</si>
  <si>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</si>
  <si>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</si>
  <si>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</si>
  <si>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</si>
  <si>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</si>
  <si>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</si>
  <si>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</si>
  <si>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</si>
  <si>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</si>
  <si>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</si>
  <si>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</si>
  <si>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</si>
  <si>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</si>
  <si>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</si>
  <si>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</si>
  <si>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</si>
  <si>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</si>
  <si>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</si>
  <si>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</si>
  <si>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</si>
  <si>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</si>
  <si>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</si>
  <si>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</si>
  <si>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</si>
  <si>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</si>
  <si>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</si>
  <si>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</si>
  <si>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</si>
  <si>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</si>
  <si>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</si>
  <si>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</si>
  <si>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</si>
  <si>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</si>
  <si>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</si>
  <si>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</si>
  <si>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</si>
  <si>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</si>
  <si>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</si>
  <si>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</si>
  <si>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</si>
  <si>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</si>
  <si>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</si>
  <si>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</si>
  <si>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</si>
  <si>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</si>
  <si>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</si>
  <si>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</si>
  <si>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</si>
  <si>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</si>
  <si>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</si>
  <si>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</si>
  <si>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</si>
  <si>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</si>
  <si>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</si>
  <si>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</si>
  <si>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</si>
  <si>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</si>
  <si>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</si>
  <si>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</si>
  <si>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</si>
  <si>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</si>
  <si>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</si>
  <si>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</si>
  <si>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</si>
  <si>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</si>
  <si>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</si>
  <si>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</si>
  <si>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</si>
  <si>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</si>
  <si>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</si>
  <si>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</si>
  <si>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</si>
  <si>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</si>
  <si>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</si>
  <si>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</si>
  <si>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</si>
  <si>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</si>
  <si>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</si>
  <si>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</si>
  <si>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</si>
  <si>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</si>
  <si>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</si>
  <si>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</si>
  <si>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</si>
  <si>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</si>
  <si>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</si>
  <si>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</si>
  <si>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</si>
  <si>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</si>
  <si>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</si>
  <si>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</si>
  <si>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</si>
  <si>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</si>
  <si>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</si>
  <si>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</si>
  <si>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</si>
  <si>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</si>
  <si>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</si>
  <si>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</si>
  <si>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</si>
  <si>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</si>
  <si>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</si>
  <si>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</si>
  <si>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</si>
  <si>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</si>
  <si>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</si>
  <si>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</si>
  <si>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</si>
  <si>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</si>
  <si>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</si>
  <si>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</si>
  <si>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</si>
  <si>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</si>
  <si>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</si>
  <si>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</si>
  <si>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</si>
  <si>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</si>
  <si>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</si>
  <si>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</si>
  <si>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</si>
  <si>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</si>
  <si>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</si>
  <si>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</si>
  <si>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</si>
  <si>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</si>
  <si>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</si>
  <si>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</si>
  <si>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</si>
  <si>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</si>
  <si>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</si>
  <si>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</si>
  <si>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</si>
  <si>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</si>
  <si>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</si>
  <si>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</si>
  <si>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</si>
  <si>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</si>
  <si>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</si>
  <si>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</si>
  <si>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</si>
  <si>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</si>
  <si>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</si>
  <si>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</si>
  <si>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</si>
  <si>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</si>
  <si>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</si>
  <si>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</si>
  <si>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</si>
  <si>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</si>
  <si>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</si>
  <si>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</si>
  <si>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</si>
  <si>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</si>
  <si>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</si>
  <si>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</si>
  <si>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</si>
  <si>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</si>
  <si>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</si>
  <si>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</si>
  <si>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</si>
  <si>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</si>
  <si>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</si>
  <si>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</si>
  <si>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</si>
  <si>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</si>
  <si>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</si>
  <si>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</si>
  <si>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</si>
  <si>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</si>
  <si>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</si>
  <si>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</si>
  <si>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</si>
  <si>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</si>
  <si>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</si>
  <si>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</si>
  <si>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</si>
  <si>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</si>
  <si>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</si>
  <si>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</si>
  <si>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</si>
  <si>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</si>
  <si>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</si>
  <si>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</si>
  <si>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</si>
  <si>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</si>
  <si>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</si>
  <si>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</si>
  <si>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</si>
  <si>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</si>
  <si>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</si>
  <si>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</si>
  <si>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</si>
  <si>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</si>
  <si>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</si>
  <si>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</si>
  <si>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</si>
  <si>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</si>
  <si>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</si>
  <si>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</si>
  <si>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</si>
  <si>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</si>
  <si>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</si>
  <si>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</si>
  <si>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</si>
  <si>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</si>
  <si>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</si>
  <si>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</si>
  <si>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</si>
  <si>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</si>
  <si>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</si>
  <si>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</si>
  <si>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</si>
  <si>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</si>
  <si>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</si>
  <si>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</si>
  <si>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</si>
  <si>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</si>
  <si>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</si>
  <si>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</si>
  <si>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</si>
  <si>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</si>
  <si>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</si>
  <si>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</si>
  <si>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</si>
  <si>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</si>
  <si>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</si>
  <si>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</si>
  <si>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</si>
  <si>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</si>
  <si>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</si>
  <si>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</si>
  <si>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</si>
  <si>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</si>
  <si>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</si>
  <si>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</si>
  <si>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</si>
  <si>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</si>
  <si>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</si>
  <si>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</si>
  <si>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</si>
  <si>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</si>
  <si>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</si>
  <si>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</si>
  <si>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</si>
  <si>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</si>
  <si>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</si>
  <si>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</si>
  <si>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</si>
  <si>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</si>
  <si>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</si>
  <si>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</si>
  <si>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</si>
  <si>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</si>
  <si>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</si>
  <si>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</si>
  <si>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</si>
  <si>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</si>
  <si>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</si>
  <si>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</si>
  <si>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</si>
  <si>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</si>
  <si>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</si>
  <si>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</si>
  <si>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</si>
  <si>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</si>
  <si>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</si>
  <si>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</si>
  <si>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</si>
  <si>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</si>
  <si>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</si>
  <si>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</si>
  <si>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</si>
  <si>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</si>
  <si>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</si>
  <si>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</si>
  <si>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</si>
  <si>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</si>
  <si>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</si>
  <si>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</si>
  <si>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</si>
  <si>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</si>
  <si>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</si>
  <si>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</si>
  <si>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</si>
  <si>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</si>
  <si>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</si>
  <si>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</si>
  <si>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</si>
  <si>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</si>
  <si>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</si>
  <si>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</si>
  <si>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</si>
  <si>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</si>
  <si>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</si>
  <si>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</si>
  <si>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</si>
  <si>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</si>
  <si>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</si>
  <si>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</si>
  <si>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</si>
  <si>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</si>
  <si>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</si>
  <si>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</si>
  <si>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</si>
  <si>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</si>
  <si>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</si>
  <si>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</si>
  <si>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</si>
  <si>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</si>
  <si>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</si>
  <si>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</si>
  <si>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</si>
  <si>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</si>
  <si>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</si>
  <si>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</si>
  <si>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</si>
  <si>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</si>
  <si>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</si>
  <si>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</si>
  <si>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</si>
  <si>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</si>
  <si>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</si>
  <si>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</si>
  <si>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</si>
  <si>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</si>
  <si>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</si>
  <si>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</si>
  <si>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</si>
  <si>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</si>
  <si>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</si>
  <si>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</si>
  <si>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</si>
  <si>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</si>
  <si>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</si>
  <si>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</si>
  <si>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</si>
  <si>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</si>
  <si>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</si>
  <si>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</si>
  <si>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</si>
  <si>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</si>
  <si>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</si>
  <si>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</si>
  <si>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</si>
  <si>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</si>
  <si>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</si>
  <si>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</si>
  <si>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</si>
  <si>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</si>
  <si>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</si>
  <si>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</si>
  <si>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</si>
  <si>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</si>
  <si>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</si>
  <si>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</si>
  <si>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</si>
  <si>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</si>
  <si>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</si>
  <si>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</si>
  <si>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</si>
  <si>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</si>
  <si>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</si>
  <si>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</si>
  <si>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</si>
  <si>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</si>
  <si>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</si>
  <si>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</si>
  <si>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</si>
  <si>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</si>
  <si>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</si>
  <si>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</si>
  <si>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</si>
  <si>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</si>
  <si>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</si>
  <si>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</si>
  <si>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</si>
  <si>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</si>
  <si>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</si>
  <si>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</si>
  <si>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</si>
  <si>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</si>
  <si>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</si>
  <si>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</si>
  <si>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</si>
  <si>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</si>
  <si>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</si>
  <si>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</si>
  <si>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</si>
  <si>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</si>
  <si>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</si>
  <si>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</si>
  <si>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</si>
  <si>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</si>
  <si>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</si>
  <si>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</si>
  <si>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</si>
  <si>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</si>
  <si>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</si>
  <si>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</si>
  <si>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</si>
  <si>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</si>
  <si>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</si>
  <si>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</si>
  <si>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</si>
  <si>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</si>
  <si>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</si>
  <si>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</si>
  <si>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</si>
  <si>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</si>
  <si>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</si>
  <si>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</si>
  <si>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</si>
  <si>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</si>
  <si>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</si>
  <si>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</si>
  <si>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</si>
  <si>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</si>
  <si>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</si>
  <si>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</si>
  <si>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</si>
  <si>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</si>
  <si>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</si>
  <si>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</si>
  <si>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</si>
  <si>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</si>
  <si>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</si>
  <si>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</si>
  <si>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</si>
  <si>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</si>
  <si>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</si>
  <si>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</si>
  <si>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</si>
  <si>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</si>
  <si>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</si>
  <si>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</si>
  <si>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</si>
  <si>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</si>
  <si>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</si>
  <si>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</si>
  <si>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</si>
  <si>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</si>
  <si>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</si>
  <si>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</si>
  <si>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</si>
  <si>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</si>
  <si>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</si>
  <si>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</si>
  <si>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</si>
  <si>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</si>
  <si>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</si>
  <si>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</si>
  <si>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</si>
  <si>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</si>
  <si>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</si>
  <si>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</si>
  <si>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</si>
  <si>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</si>
  <si>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</si>
  <si>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</si>
  <si>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</si>
  <si>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</si>
  <si>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</si>
  <si>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</si>
  <si>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</si>
  <si>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</si>
  <si>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</si>
  <si>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</si>
  <si>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</si>
  <si>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</si>
  <si>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</si>
  <si>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</si>
  <si>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</si>
  <si>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</si>
  <si>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</si>
  <si>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</si>
  <si>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</si>
  <si>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</si>
  <si>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</si>
  <si>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</si>
  <si>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</si>
  <si>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</si>
  <si>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</si>
  <si>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</si>
  <si>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</si>
  <si>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</si>
  <si>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</si>
  <si>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</si>
  <si>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</si>
  <si>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</si>
  <si>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</si>
  <si>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</si>
  <si>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</si>
  <si>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</si>
  <si>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</si>
  <si>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</si>
  <si>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</si>
  <si>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</si>
  <si>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</si>
  <si>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</si>
  <si>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</si>
  <si>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</si>
  <si>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</si>
  <si>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</si>
  <si>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</si>
  <si>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</si>
  <si>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</si>
  <si>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</si>
  <si>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</si>
  <si>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</si>
  <si>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</si>
  <si>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</si>
  <si>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</si>
  <si>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</si>
  <si>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</si>
  <si>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</si>
  <si>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</si>
  <si>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</si>
  <si>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</si>
  <si>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</si>
  <si>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</si>
  <si>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</si>
  <si>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</si>
  <si>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</si>
  <si>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</si>
  <si>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</si>
  <si>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</si>
  <si>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</si>
  <si>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</si>
  <si>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</si>
  <si>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</si>
  <si>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</si>
  <si>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</si>
  <si>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</si>
  <si>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</si>
  <si>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</si>
  <si>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</si>
  <si>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</si>
  <si>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</si>
  <si>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</si>
  <si>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</si>
  <si>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</si>
  <si>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</si>
  <si>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</si>
  <si>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</si>
  <si>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</si>
  <si>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</si>
  <si>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</si>
  <si>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</si>
  <si>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</si>
  <si>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</si>
  <si>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</si>
  <si>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</si>
  <si>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</si>
  <si>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</si>
  <si>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</si>
  <si>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</si>
  <si>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</si>
  <si>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</si>
  <si>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</si>
  <si>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</si>
  <si>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</si>
  <si>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</si>
  <si>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</si>
  <si>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</si>
  <si>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</si>
  <si>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</si>
  <si>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</si>
  <si>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</si>
  <si>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</si>
  <si>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</si>
  <si>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</si>
  <si>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</si>
  <si>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</si>
  <si>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</si>
  <si>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</si>
  <si>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</si>
  <si>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</si>
  <si>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</si>
  <si>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</si>
  <si>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</si>
  <si>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</si>
  <si>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</si>
  <si>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</si>
  <si>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</si>
  <si>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</si>
  <si>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</si>
  <si>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</si>
  <si>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</si>
  <si>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</si>
  <si>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</si>
  <si>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</si>
  <si>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</si>
  <si>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</si>
  <si>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</si>
  <si>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</si>
  <si>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</si>
  <si>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</si>
  <si>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</si>
  <si>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</si>
  <si>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</si>
  <si>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</si>
  <si>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</si>
  <si>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</si>
  <si>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</si>
  <si>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</si>
  <si>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</si>
  <si>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</si>
  <si>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</si>
  <si>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</si>
  <si>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</si>
  <si>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</si>
  <si>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</si>
  <si>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</si>
  <si>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</si>
  <si>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</si>
  <si>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</si>
  <si>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</si>
  <si>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</si>
  <si>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</si>
  <si>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</si>
  <si>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</si>
  <si>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</si>
  <si>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</si>
  <si>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</si>
  <si>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</si>
  <si>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</si>
  <si>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</si>
  <si>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</si>
  <si>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</si>
  <si>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</si>
  <si>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</si>
  <si>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</si>
  <si>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</si>
  <si>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</si>
  <si>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</si>
  <si>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</si>
  <si>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</si>
  <si>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</si>
  <si>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</si>
  <si>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</si>
  <si>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</si>
  <si>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</si>
  <si>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</si>
  <si>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</si>
  <si>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</si>
  <si>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</si>
  <si>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</si>
  <si>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</si>
  <si>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</si>
  <si>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</si>
  <si>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</si>
  <si>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</si>
  <si>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</si>
  <si>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</si>
  <si>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</si>
  <si>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</si>
  <si>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</si>
  <si>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</si>
  <si>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</si>
  <si>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</si>
  <si>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</si>
  <si>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</si>
  <si>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</si>
  <si>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</si>
  <si>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</si>
  <si>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</si>
  <si>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</si>
  <si>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</si>
  <si>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</si>
  <si>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</si>
  <si>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</si>
  <si>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</si>
  <si>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</si>
  <si>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</si>
  <si>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</si>
  <si>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</si>
  <si>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</si>
  <si>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</si>
  <si>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</si>
  <si>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</si>
  <si>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</si>
  <si>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</si>
  <si>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</si>
  <si>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</si>
  <si>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</si>
  <si>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</si>
  <si>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</si>
  <si>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</si>
  <si>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</si>
  <si>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</si>
  <si>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</si>
  <si>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</si>
  <si>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</si>
  <si>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</si>
  <si>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</si>
  <si>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</si>
  <si>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</si>
  <si>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</si>
  <si>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</si>
  <si>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</si>
  <si>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</si>
  <si>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</si>
  <si>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</si>
  <si>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</si>
  <si>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</si>
  <si>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</si>
  <si>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</si>
  <si>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</si>
  <si>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</si>
  <si>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</si>
  <si>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</si>
  <si>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</si>
  <si>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</si>
  <si>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</si>
  <si>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</si>
  <si>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</si>
  <si>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</si>
  <si>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</si>
  <si>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</si>
  <si>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</si>
  <si>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</si>
  <si>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</si>
  <si>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</si>
  <si>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</si>
  <si>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</si>
  <si>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</si>
  <si>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</si>
  <si>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</si>
  <si>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</si>
  <si>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</si>
  <si>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</si>
  <si>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</si>
  <si>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</si>
  <si>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</si>
  <si>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</si>
  <si>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</si>
  <si>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</si>
  <si>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</si>
  <si>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</si>
  <si>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</si>
  <si>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</si>
  <si>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</si>
  <si>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</si>
  <si>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</si>
  <si>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</si>
  <si>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</si>
  <si>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</si>
  <si>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</si>
  <si>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</si>
  <si>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</si>
  <si>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</si>
  <si>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</si>
  <si>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</si>
  <si>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</si>
  <si>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</si>
  <si>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</si>
  <si>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</si>
  <si>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</si>
  <si>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</si>
  <si>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</si>
  <si>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</si>
  <si>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</si>
  <si>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</si>
  <si>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</si>
  <si>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</si>
  <si>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</si>
  <si>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</si>
  <si>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</si>
  <si>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</si>
  <si>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</si>
  <si>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</si>
  <si>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</si>
  <si>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</si>
  <si>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</si>
  <si>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</si>
  <si>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</si>
  <si>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</si>
  <si>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</si>
  <si>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</si>
  <si>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</si>
  <si>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</si>
  <si>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</si>
  <si>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</si>
  <si>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</si>
  <si>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</si>
  <si>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</si>
  <si>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</si>
  <si>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</si>
  <si>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</si>
  <si>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</si>
  <si>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</si>
  <si>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</si>
  <si>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</si>
  <si>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</si>
  <si>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</si>
  <si>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</si>
  <si>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</si>
  <si>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</si>
  <si>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</si>
  <si>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</si>
  <si>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</si>
  <si>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</si>
  <si>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</si>
  <si>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</si>
  <si>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</si>
  <si>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</si>
  <si>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</si>
  <si>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</si>
  <si>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</si>
  <si>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</si>
  <si>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</si>
  <si>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</si>
  <si>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</si>
  <si>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</si>
  <si>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</si>
  <si>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</si>
  <si>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</si>
  <si>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</si>
  <si>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</si>
  <si>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</si>
  <si>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</si>
  <si>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</si>
  <si>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</si>
  <si>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</si>
  <si>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</si>
  <si>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</si>
  <si>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</si>
  <si>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</si>
  <si>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</si>
  <si>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</si>
  <si>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</si>
  <si>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</si>
  <si>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</si>
  <si>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</si>
  <si>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</si>
  <si>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</si>
  <si>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</si>
  <si>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</si>
  <si>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</si>
  <si>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</si>
  <si>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</si>
  <si>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</si>
  <si>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</si>
  <si>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</si>
  <si>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</si>
  <si>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</si>
  <si>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</si>
  <si>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</si>
  <si>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</si>
  <si>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</si>
  <si>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</si>
  <si>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</si>
  <si>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</si>
  <si>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</si>
  <si>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</si>
  <si>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</si>
  <si>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</si>
  <si>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</si>
  <si>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</si>
  <si>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</si>
  <si>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</si>
  <si>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</si>
  <si>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</si>
  <si>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</si>
  <si>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</si>
  <si>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</si>
  <si>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</si>
  <si>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</si>
  <si>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</si>
  <si>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</si>
  <si>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</si>
  <si>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</si>
  <si>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</si>
  <si>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</si>
  <si>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</si>
  <si>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</si>
  <si>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</si>
  <si>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</si>
  <si>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</si>
  <si>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</si>
  <si>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</si>
  <si>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</si>
  <si>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</si>
  <si>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</si>
  <si>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</si>
  <si>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</si>
  <si>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</si>
  <si>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</si>
  <si>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</si>
  <si>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</si>
  <si>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</si>
  <si>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</si>
  <si>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</si>
  <si>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</si>
  <si>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</si>
  <si>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</si>
  <si>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</si>
  <si>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</si>
  <si>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</si>
  <si>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</si>
  <si>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</si>
  <si>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</si>
  <si>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</si>
  <si>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</si>
  <si>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</si>
  <si>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</si>
  <si>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</si>
  <si>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</si>
  <si>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</si>
  <si>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</si>
  <si>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</si>
  <si>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</si>
  <si>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</si>
  <si>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</si>
  <si>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</si>
  <si>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</si>
  <si>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</si>
  <si>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</si>
  <si>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</si>
  <si>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</si>
  <si>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</si>
  <si>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</si>
  <si>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</si>
  <si>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</si>
  <si>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</si>
  <si>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</si>
  <si>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</si>
  <si>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</si>
  <si>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</si>
  <si>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</si>
  <si>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</si>
  <si>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</si>
  <si>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</si>
  <si>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</si>
  <si>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</si>
  <si>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</si>
  <si>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</si>
  <si>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</si>
  <si>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</si>
  <si>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</si>
  <si>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</si>
  <si>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</si>
  <si>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</si>
  <si>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</si>
  <si>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</si>
  <si>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</si>
  <si>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</si>
  <si>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</si>
  <si>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</si>
  <si>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</si>
  <si>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</si>
  <si>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</si>
  <si>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</si>
  <si>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</si>
  <si>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</si>
  <si>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</si>
  <si>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</si>
  <si>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</si>
  <si>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</si>
  <si>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</si>
  <si>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</si>
  <si>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</si>
  <si>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</si>
  <si>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</si>
  <si>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</si>
  <si>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</si>
  <si>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</si>
  <si>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</si>
  <si>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</si>
  <si>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</si>
  <si>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</si>
  <si>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</si>
  <si>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</si>
  <si>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</si>
  <si>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</si>
  <si>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</si>
  <si>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</si>
  <si>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</si>
  <si>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</si>
  <si>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</si>
  <si>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</si>
  <si>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</si>
  <si>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</si>
  <si>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</si>
  <si>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</si>
  <si>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</si>
  <si>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</si>
  <si>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</si>
  <si>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</si>
  <si>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</si>
  <si>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</si>
  <si>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</si>
  <si>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</si>
  <si>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</si>
  <si>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</si>
  <si>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</si>
  <si>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</si>
  <si>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</si>
  <si>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</si>
  <si>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</si>
  <si>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</si>
  <si>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</si>
  <si>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</si>
  <si>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</si>
  <si>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</si>
  <si>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</si>
  <si>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</si>
  <si>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</si>
  <si>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</si>
  <si>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</si>
  <si>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</si>
  <si>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</si>
  <si>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</si>
  <si>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</si>
  <si>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</si>
  <si>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</si>
  <si>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</si>
  <si>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</si>
  <si>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</si>
  <si>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</si>
  <si>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</si>
  <si>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</si>
  <si>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</si>
  <si>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</si>
  <si>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</si>
  <si>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</si>
  <si>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</si>
  <si>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</si>
  <si>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</si>
  <si>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</si>
  <si>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</si>
  <si>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</si>
  <si>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</si>
  <si>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</si>
  <si>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</si>
  <si>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</si>
  <si>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</si>
  <si>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</si>
  <si>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</si>
  <si>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</si>
  <si>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</si>
  <si>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</si>
  <si>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</si>
  <si>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</si>
  <si>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</si>
  <si>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</si>
  <si>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</si>
  <si>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</si>
  <si>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</si>
  <si>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</si>
  <si>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</si>
  <si>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</si>
  <si>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</si>
  <si>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</si>
  <si>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</si>
  <si>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</si>
  <si>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</si>
  <si>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</si>
  <si>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</si>
  <si>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</si>
  <si>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</si>
  <si>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</si>
  <si>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</si>
  <si>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</si>
  <si>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</si>
  <si>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</si>
  <si>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</si>
  <si>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</si>
  <si>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</si>
  <si>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</si>
  <si>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</si>
  <si>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</si>
  <si>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</si>
  <si>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</si>
  <si>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</si>
  <si>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</si>
  <si>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</si>
  <si>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</si>
  <si>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</si>
  <si>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</si>
  <si>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</si>
  <si>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</si>
  <si>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</si>
  <si>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</si>
  <si>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</si>
  <si>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</si>
  <si>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</si>
  <si>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</si>
  <si>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</si>
  <si>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</si>
  <si>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</si>
  <si>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</si>
  <si>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</si>
  <si>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</si>
  <si>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</si>
  <si>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</si>
  <si>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</si>
  <si>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</si>
  <si>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</si>
  <si>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</si>
  <si>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</si>
  <si>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</si>
  <si>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</si>
  <si>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</si>
  <si>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</si>
  <si>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</si>
  <si>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</si>
  <si>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</si>
  <si>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</si>
  <si>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</si>
  <si>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</si>
  <si>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</si>
  <si>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</si>
  <si>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</si>
  <si>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</si>
  <si>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</si>
  <si>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</si>
  <si>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</si>
  <si>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</si>
  <si>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</si>
  <si>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</si>
  <si>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</si>
  <si>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</si>
  <si>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</si>
  <si>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</si>
  <si>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</si>
  <si>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</si>
  <si>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</si>
  <si>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</si>
  <si>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</si>
  <si>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</si>
  <si>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</si>
  <si>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</si>
  <si>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</si>
  <si>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</si>
  <si>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</si>
  <si>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</si>
  <si>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</si>
  <si>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</si>
  <si>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</si>
  <si>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</si>
  <si>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</si>
  <si>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</si>
  <si>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</si>
  <si>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</si>
  <si>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</si>
  <si>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</si>
  <si>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</si>
  <si>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</si>
  <si>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</si>
  <si>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</si>
  <si>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</si>
  <si>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</si>
  <si>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</si>
  <si>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</si>
  <si>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</si>
  <si>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</si>
  <si>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</si>
  <si>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</si>
  <si>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</si>
  <si>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</si>
  <si>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</si>
  <si>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</si>
  <si>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</si>
  <si>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</si>
  <si>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</si>
  <si>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</si>
  <si>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</si>
  <si>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</si>
  <si>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</si>
  <si>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</si>
  <si>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</si>
  <si>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</si>
  <si>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</si>
  <si>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</si>
  <si>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</si>
  <si>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</si>
  <si>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</si>
  <si>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</si>
  <si>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</si>
  <si>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</si>
  <si>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</si>
  <si>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</si>
  <si>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</si>
  <si>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</si>
  <si>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</si>
  <si>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</si>
  <si>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</si>
  <si>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</si>
  <si>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</si>
  <si>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</si>
  <si>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</si>
  <si>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</si>
  <si>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</si>
  <si>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</si>
  <si>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</si>
  <si>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</si>
  <si>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</si>
  <si>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</si>
  <si>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</si>
  <si>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</si>
  <si>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</si>
  <si>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</si>
  <si>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</si>
  <si>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</si>
  <si>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</si>
  <si>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</si>
  <si>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</si>
  <si>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</si>
  <si>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</si>
  <si>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</si>
  <si>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</si>
  <si>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</si>
  <si>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</si>
  <si>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</si>
  <si>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</si>
  <si>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</si>
  <si>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</si>
  <si>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</si>
  <si>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</si>
  <si>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</si>
  <si>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</si>
  <si>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</si>
  <si>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</si>
  <si>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</si>
  <si>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</si>
  <si>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</si>
  <si>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</si>
  <si>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</si>
  <si>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</si>
  <si>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</si>
  <si>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</si>
  <si>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</si>
  <si>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</si>
  <si>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</si>
  <si>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</si>
  <si>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</si>
  <si>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</si>
  <si>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</si>
  <si>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</si>
  <si>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</si>
  <si>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</si>
  <si>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</si>
  <si>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</si>
  <si>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</si>
  <si>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</si>
  <si>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</si>
  <si>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</si>
  <si>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</si>
  <si>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</si>
  <si>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</si>
  <si>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</si>
  <si>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</si>
  <si>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</si>
  <si>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</si>
  <si>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</si>
  <si>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</si>
  <si>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</si>
  <si>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</si>
  <si>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</si>
  <si>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</si>
  <si>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</si>
  <si>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</si>
  <si>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</si>
  <si>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</si>
  <si>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</si>
  <si>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</si>
  <si>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</si>
  <si>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</si>
  <si>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</si>
  <si>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</si>
  <si>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</si>
  <si>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</si>
  <si>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</si>
  <si>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</si>
  <si>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</si>
  <si>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</si>
  <si>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</si>
  <si>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</si>
  <si>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</si>
  <si>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</si>
  <si>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</si>
  <si>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</si>
  <si>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</si>
  <si>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</si>
  <si>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</si>
  <si>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</si>
  <si>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</si>
  <si>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</si>
  <si>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</si>
  <si>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</si>
  <si>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</si>
  <si>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</si>
  <si>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</si>
  <si>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</si>
  <si>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</si>
  <si>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</si>
  <si>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</si>
  <si>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</si>
  <si>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</si>
  <si>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</si>
  <si>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</si>
  <si>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</si>
  <si>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</si>
  <si>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</si>
  <si>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</si>
  <si>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</si>
  <si>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</si>
  <si>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</si>
  <si>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</si>
  <si>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</si>
  <si>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</si>
  <si>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</si>
  <si>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</si>
  <si>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</si>
  <si>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</si>
  <si>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</si>
  <si>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</si>
  <si>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</si>
  <si>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</si>
  <si>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</si>
  <si>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</si>
  <si>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</si>
  <si>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</si>
  <si>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</si>
  <si>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</si>
  <si>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</si>
  <si>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</si>
  <si>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</si>
  <si>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</si>
  <si>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</si>
  <si>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</si>
  <si>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</si>
  <si>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</si>
  <si>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</si>
  <si>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</si>
  <si>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</si>
  <si>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</si>
  <si>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</si>
  <si>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</si>
  <si>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</si>
  <si>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</si>
  <si>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</si>
  <si>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</si>
  <si>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</si>
  <si>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</si>
  <si>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</si>
  <si>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</si>
  <si>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</si>
  <si>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</si>
  <si>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</si>
  <si>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</si>
  <si>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</si>
  <si>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</si>
  <si>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</si>
  <si>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</si>
  <si>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</si>
  <si>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</si>
  <si>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</si>
  <si>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</si>
  <si>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</si>
  <si>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</si>
  <si>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</si>
  <si>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</si>
  <si>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</si>
  <si>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</si>
  <si>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</si>
  <si>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</si>
  <si>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</si>
  <si>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</si>
  <si>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</si>
  <si>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</si>
  <si>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</si>
  <si>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</si>
  <si>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</si>
  <si>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</si>
  <si>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</si>
  <si>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</si>
  <si>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</si>
  <si>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</si>
  <si>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</si>
  <si>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</si>
  <si>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</si>
  <si>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</si>
  <si>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</si>
  <si>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</si>
  <si>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</si>
  <si>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</si>
  <si>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</si>
  <si>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</si>
  <si>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</si>
  <si>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</si>
  <si>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</si>
  <si>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</si>
  <si>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</si>
  <si>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</si>
  <si>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</si>
  <si>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</si>
  <si>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</si>
  <si>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</si>
  <si>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</si>
  <si>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</si>
  <si>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</si>
  <si>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</si>
  <si>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</si>
  <si>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</si>
  <si>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</si>
  <si>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</si>
  <si>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</si>
  <si>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</si>
  <si>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</si>
  <si>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</si>
  <si>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</si>
  <si>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</si>
  <si>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</si>
  <si>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</si>
  <si>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</si>
  <si>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</si>
  <si>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</si>
  <si>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</si>
  <si>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</si>
  <si>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</si>
  <si>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</si>
  <si>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</si>
  <si>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</si>
  <si>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</si>
  <si>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</si>
  <si>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</si>
  <si>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</si>
  <si>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</si>
  <si>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</si>
  <si>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</si>
  <si>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</si>
  <si>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</si>
  <si>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</si>
  <si>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</si>
  <si>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</si>
  <si>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</si>
  <si>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</si>
  <si>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</si>
  <si>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</si>
  <si>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</si>
  <si>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</si>
  <si>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</si>
  <si>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</si>
  <si>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</si>
  <si>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</si>
  <si>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</si>
  <si>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</si>
  <si>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</si>
  <si>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</si>
  <si>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</si>
  <si>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</si>
  <si>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</si>
  <si>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</si>
  <si>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</si>
  <si>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</si>
  <si>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</si>
  <si>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</si>
  <si>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</si>
  <si>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</si>
  <si>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</si>
  <si>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</si>
  <si>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</si>
  <si>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</si>
  <si>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</si>
  <si>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</si>
  <si>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</si>
  <si>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</si>
  <si>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</si>
  <si>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</si>
  <si>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</si>
  <si>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</si>
  <si>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</si>
  <si>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</si>
  <si>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</si>
  <si>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</si>
  <si>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</si>
  <si>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</si>
  <si>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</si>
  <si>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</si>
  <si>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</si>
  <si>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</si>
  <si>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</si>
  <si>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</si>
  <si>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</si>
  <si>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</si>
  <si>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</si>
  <si>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</si>
  <si>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</si>
  <si>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</si>
  <si>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</si>
  <si>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</si>
  <si>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</si>
  <si>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</si>
  <si>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</si>
  <si>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</si>
  <si>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</si>
  <si>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</si>
  <si>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</si>
  <si>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</si>
  <si>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</si>
  <si>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</si>
  <si>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</si>
  <si>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</si>
  <si>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</si>
  <si>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</si>
  <si>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</si>
  <si>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</si>
  <si>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</si>
  <si>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</si>
  <si>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</si>
  <si>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</si>
  <si>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</si>
  <si>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</si>
  <si>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</si>
  <si>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</si>
  <si>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</si>
  <si>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</si>
  <si>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</si>
  <si>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</si>
  <si>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</si>
  <si>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</si>
  <si>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</si>
  <si>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</si>
  <si>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</si>
  <si>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</si>
  <si>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</si>
  <si>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</si>
  <si>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</si>
  <si>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</si>
  <si>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</si>
  <si>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</si>
  <si>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</si>
  <si>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</si>
  <si>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</si>
  <si>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</si>
  <si>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</si>
  <si>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</si>
  <si>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</si>
  <si>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</si>
  <si>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</si>
  <si>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</si>
  <si>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</si>
  <si>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</si>
  <si>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</si>
  <si>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</si>
  <si>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</si>
  <si>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</si>
  <si>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</si>
  <si>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</si>
  <si>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</si>
  <si>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</si>
  <si>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</si>
  <si>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</si>
  <si>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</si>
  <si>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</si>
  <si>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</si>
  <si>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</si>
  <si>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</si>
  <si>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</si>
  <si>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</si>
  <si>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</si>
  <si>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</si>
  <si>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</si>
  <si>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</si>
  <si>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</si>
  <si>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</si>
  <si>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</si>
  <si>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</si>
  <si>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</si>
  <si>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</si>
  <si>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</si>
  <si>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</si>
  <si>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</si>
  <si>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</si>
  <si>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</si>
  <si>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</si>
  <si>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</si>
  <si>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</si>
  <si>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</si>
  <si>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</si>
  <si>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</si>
  <si>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</si>
  <si>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</si>
  <si>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</si>
  <si>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</si>
  <si>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</si>
  <si>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</si>
  <si>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</si>
  <si>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</si>
  <si>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</si>
  <si>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</si>
  <si>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</si>
  <si>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</si>
  <si>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</si>
  <si>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</si>
  <si>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</si>
  <si>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</si>
  <si>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</si>
  <si>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</si>
  <si>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</si>
  <si>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</si>
  <si>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</si>
  <si>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</si>
  <si>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</si>
  <si>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</si>
  <si>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</si>
  <si>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</si>
  <si>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</si>
  <si>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</si>
  <si>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</si>
  <si>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</si>
  <si>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</si>
  <si>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</si>
  <si>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</si>
  <si>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</si>
  <si>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</si>
  <si>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</si>
  <si>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</si>
  <si>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</si>
  <si>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</si>
  <si>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</si>
  <si>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</si>
  <si>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</si>
  <si>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</si>
  <si>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</si>
  <si>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</si>
  <si>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</si>
  <si>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</si>
  <si>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</si>
  <si>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</si>
  <si>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</si>
  <si>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</si>
  <si>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</si>
  <si>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</si>
  <si>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</si>
  <si>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</si>
  <si>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</si>
  <si>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</si>
  <si>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</si>
  <si>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</si>
  <si>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</si>
  <si>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</si>
  <si>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</si>
  <si>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</si>
  <si>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</si>
  <si>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</si>
  <si>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</si>
  <si>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</si>
  <si>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</si>
  <si>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</si>
  <si>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</si>
  <si>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</si>
  <si>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</si>
  <si>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</si>
  <si>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</si>
  <si>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</si>
  <si>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</si>
  <si>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</si>
  <si>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</si>
  <si>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</si>
  <si>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</si>
  <si>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</si>
  <si>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</si>
  <si>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</si>
  <si>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</si>
  <si>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</si>
  <si>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</si>
  <si>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</si>
  <si>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</si>
  <si>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</si>
  <si>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</si>
  <si>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</si>
  <si>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</si>
  <si>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</si>
  <si>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</si>
  <si>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</si>
  <si>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</si>
  <si>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</si>
  <si>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</si>
  <si>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</si>
  <si>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</si>
  <si>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</si>
  <si>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</si>
  <si>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</si>
  <si>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</si>
  <si>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</si>
  <si>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</si>
  <si>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</si>
  <si>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</si>
  <si>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</si>
  <si>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</si>
  <si>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</si>
  <si>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</si>
  <si>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</si>
  <si>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</si>
  <si>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</si>
  <si>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</si>
  <si>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</si>
  <si>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</si>
  <si>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</si>
  <si>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</si>
  <si>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</si>
  <si>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</si>
  <si>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</si>
  <si>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</si>
  <si>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</si>
  <si>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</si>
  <si>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</si>
  <si>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</si>
  <si>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</si>
  <si>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</si>
  <si>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</si>
  <si>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</si>
  <si>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</si>
  <si>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</si>
  <si>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</si>
  <si>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</si>
  <si>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</si>
  <si>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</si>
  <si>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</si>
  <si>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</si>
  <si>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</si>
  <si>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</si>
  <si>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</si>
  <si>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</si>
  <si>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</si>
  <si>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</si>
  <si>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</si>
  <si>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</si>
  <si>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</si>
  <si>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</si>
  <si>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</si>
  <si>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</si>
  <si>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</si>
  <si>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</si>
  <si>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</si>
  <si>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</si>
  <si>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</si>
  <si>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</si>
  <si>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</si>
  <si>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</si>
  <si>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</si>
  <si>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</si>
  <si>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</si>
  <si>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</si>
  <si>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</si>
  <si>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</si>
  <si>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</si>
  <si>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</si>
  <si>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</si>
  <si>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</si>
  <si>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</si>
  <si>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</si>
  <si>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</si>
  <si>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</si>
  <si>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</si>
  <si>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</si>
  <si>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</si>
  <si>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</si>
  <si>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</si>
  <si>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</si>
  <si>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</si>
  <si>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</si>
  <si>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</si>
  <si>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</si>
  <si>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</si>
  <si>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</si>
  <si>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</si>
  <si>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</si>
  <si>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</si>
  <si>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</si>
  <si>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</si>
  <si>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</si>
  <si>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</si>
  <si>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</si>
  <si>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</si>
  <si>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</si>
  <si>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</si>
  <si>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</si>
  <si>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</si>
  <si>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</si>
  <si>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</si>
  <si>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</si>
  <si>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</si>
  <si>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</si>
  <si>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</si>
  <si>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</si>
  <si>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</si>
  <si>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</si>
  <si>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</si>
  <si>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</si>
  <si>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</si>
  <si>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</si>
  <si>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</si>
  <si>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</si>
  <si>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</si>
  <si>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</si>
  <si>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</si>
  <si>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</si>
  <si>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</si>
  <si>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</si>
  <si>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</si>
  <si>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</si>
  <si>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</si>
  <si>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</si>
  <si>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</si>
  <si>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</si>
  <si>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</si>
  <si>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</si>
  <si>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</si>
  <si>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</si>
  <si>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</si>
  <si>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</si>
  <si>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</si>
  <si>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</si>
  <si>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</si>
  <si>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</si>
  <si>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</si>
  <si>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</si>
  <si>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</si>
  <si>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</si>
  <si>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</si>
  <si>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</si>
  <si>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</si>
  <si>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</si>
  <si>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</si>
  <si>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</si>
  <si>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</si>
  <si>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</si>
  <si>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</si>
  <si>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</si>
  <si>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</si>
  <si>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</si>
  <si>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</si>
  <si>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</si>
  <si>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</si>
  <si>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</si>
  <si>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</si>
  <si>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</si>
  <si>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</si>
  <si>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</si>
  <si>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</si>
  <si>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</si>
  <si>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</si>
  <si>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</si>
  <si>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</si>
  <si>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</si>
  <si>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</si>
  <si>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</si>
  <si>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</si>
  <si>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</si>
  <si>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</si>
  <si>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</si>
  <si>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</si>
  <si>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</si>
  <si>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</si>
  <si>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</si>
  <si>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</si>
  <si>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</si>
  <si>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</si>
  <si>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</si>
  <si>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</si>
  <si>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</si>
  <si>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</si>
  <si>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</si>
  <si>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</si>
  <si>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</si>
  <si>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</si>
  <si>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</si>
  <si>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</si>
  <si>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</si>
  <si>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</si>
  <si>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</si>
  <si>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</si>
  <si>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</si>
  <si>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</si>
  <si>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</si>
  <si>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</si>
  <si>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</si>
  <si>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</si>
  <si>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</si>
  <si>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</si>
  <si>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</si>
  <si>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</si>
  <si>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</si>
  <si>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</si>
  <si>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</si>
  <si>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</si>
  <si>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</si>
  <si>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</si>
  <si>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</si>
  <si>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</si>
  <si>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</si>
  <si>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</si>
  <si>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</si>
  <si>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</si>
  <si>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</si>
  <si>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</si>
  <si>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</si>
  <si>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</si>
  <si>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</si>
  <si>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</si>
  <si>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</si>
  <si>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</si>
  <si>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</si>
  <si>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</si>
  <si>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</si>
  <si>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</si>
  <si>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</si>
  <si>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</si>
  <si>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</si>
  <si>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</si>
  <si>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</si>
  <si>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</si>
  <si>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</si>
  <si>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</si>
  <si>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</si>
  <si>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</si>
  <si>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</si>
  <si>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</si>
  <si>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</si>
  <si>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</si>
  <si>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</si>
  <si>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</si>
  <si>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</si>
  <si>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</si>
  <si>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</si>
  <si>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</si>
  <si>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</si>
  <si>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</si>
  <si>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</si>
  <si>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</si>
  <si>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</si>
  <si>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</si>
  <si>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</si>
  <si>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</si>
  <si>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</si>
  <si>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</si>
  <si>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</si>
  <si>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</si>
  <si>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</si>
  <si>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</si>
  <si>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</si>
  <si>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</si>
  <si>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</si>
  <si>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</si>
  <si>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</si>
  <si>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</si>
  <si>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</si>
  <si>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</si>
  <si>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</si>
  <si>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</si>
  <si>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</si>
  <si>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</si>
  <si>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</si>
  <si>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</si>
  <si>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</si>
  <si>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</si>
  <si>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</si>
  <si>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</si>
  <si>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</si>
  <si>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</si>
  <si>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</si>
  <si>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</si>
  <si>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</si>
  <si>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</si>
  <si>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</si>
  <si>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</si>
  <si>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</si>
  <si>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</si>
  <si>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</si>
  <si>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</si>
  <si>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</si>
  <si>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</si>
  <si>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</si>
  <si>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</si>
  <si>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</si>
  <si>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</si>
  <si>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</si>
  <si>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</si>
  <si>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</si>
  <si>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</si>
  <si>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</si>
  <si>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</si>
  <si>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</si>
  <si>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</si>
  <si>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</si>
  <si>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</si>
  <si>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</si>
  <si>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</si>
  <si>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</si>
  <si>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</si>
  <si>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</si>
  <si>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</si>
  <si>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</si>
  <si>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</si>
  <si>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</si>
  <si>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</si>
  <si>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</si>
  <si>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</si>
  <si>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</si>
  <si>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</si>
  <si>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</si>
  <si>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</si>
  <si>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</si>
  <si>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</si>
  <si>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</si>
  <si>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</si>
  <si>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</si>
  <si>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</si>
  <si>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</si>
  <si>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</si>
  <si>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</si>
  <si>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</si>
  <si>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</si>
  <si>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</si>
  <si>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</si>
  <si>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</si>
  <si>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</si>
  <si>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</si>
  <si>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</si>
  <si>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</si>
  <si>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</si>
  <si>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</si>
  <si>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</si>
  <si>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</si>
  <si>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</si>
  <si>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</si>
  <si>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</si>
  <si>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</si>
  <si>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</si>
  <si>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</si>
  <si>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</si>
  <si>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</si>
  <si>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</si>
  <si>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</si>
  <si>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</si>
  <si>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</si>
  <si>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</si>
  <si>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</si>
  <si>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</si>
  <si>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</si>
  <si>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</si>
  <si>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</si>
  <si>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</si>
  <si>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</si>
  <si>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</si>
  <si>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</si>
  <si>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</si>
  <si>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</si>
  <si>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</si>
  <si>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</si>
  <si>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</si>
  <si>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</si>
  <si>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</si>
  <si>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</si>
  <si>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</si>
  <si>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</si>
  <si>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</si>
  <si>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</si>
  <si>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</si>
  <si>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</si>
  <si>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</si>
  <si>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</si>
  <si>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</si>
  <si>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</si>
  <si>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</si>
  <si>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</si>
  <si>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</si>
  <si>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</si>
  <si>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</si>
  <si>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</si>
  <si>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</si>
  <si>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</si>
  <si>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</si>
  <si>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</si>
  <si>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</si>
  <si>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</si>
  <si>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</si>
  <si>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</si>
  <si>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</si>
  <si>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</si>
  <si>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</si>
  <si>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</si>
  <si>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</si>
  <si>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</si>
  <si>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</si>
  <si>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</si>
  <si>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</si>
  <si>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</si>
  <si>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</si>
  <si>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</si>
  <si>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</si>
  <si>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</si>
  <si>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</si>
  <si>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</si>
  <si>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</si>
  <si>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</si>
  <si>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</si>
  <si>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</si>
  <si>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</si>
  <si>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</si>
  <si>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</si>
  <si>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</si>
  <si>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</si>
  <si>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</si>
  <si>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</si>
  <si>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</si>
  <si>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</si>
  <si>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</si>
  <si>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</si>
  <si>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</si>
  <si>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</si>
  <si>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</si>
  <si>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</si>
  <si>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</si>
  <si>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</si>
  <si>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</si>
  <si>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</si>
  <si>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</si>
  <si>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</si>
  <si>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</si>
  <si>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</si>
  <si>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</si>
  <si>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</si>
  <si>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</si>
  <si>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</si>
  <si>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</si>
  <si>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</si>
  <si>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</si>
  <si>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</si>
  <si>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</si>
  <si>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</si>
  <si>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</si>
  <si>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</si>
  <si>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</si>
  <si>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</si>
  <si>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</si>
  <si>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</si>
  <si>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</si>
  <si>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</si>
  <si>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</si>
  <si>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</si>
  <si>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</si>
  <si>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</si>
  <si>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</si>
  <si>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</si>
  <si>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</si>
  <si>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</si>
  <si>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</si>
  <si>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</si>
  <si>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</si>
  <si>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</si>
  <si>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</si>
  <si>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</si>
  <si>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</si>
  <si>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</si>
  <si>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</si>
  <si>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</si>
  <si>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</si>
  <si>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</si>
  <si>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</si>
  <si>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</si>
  <si>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</si>
  <si>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</si>
  <si>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</si>
  <si>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</si>
  <si>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</si>
  <si>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</si>
  <si>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</si>
  <si>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</si>
  <si>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</si>
  <si>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</si>
  <si>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</si>
  <si>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</si>
  <si>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</si>
  <si>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</si>
  <si>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</si>
  <si>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</si>
  <si>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</si>
  <si>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</si>
  <si>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</si>
  <si>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</si>
  <si>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</si>
  <si>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</si>
  <si>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</si>
  <si>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</si>
  <si>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</si>
  <si>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</si>
  <si>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</si>
  <si>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</si>
  <si>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</si>
  <si>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</si>
  <si>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</si>
  <si>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</si>
  <si>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</si>
  <si>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</si>
  <si>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</si>
  <si>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</si>
  <si>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</si>
  <si>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</si>
  <si>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</si>
  <si>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</si>
  <si>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</si>
  <si>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</si>
  <si>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</si>
  <si>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</si>
  <si>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</si>
  <si>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</si>
  <si>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</si>
  <si>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</si>
  <si>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</si>
  <si>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</si>
  <si>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</si>
  <si>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</si>
  <si>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</si>
  <si>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</si>
  <si>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</si>
  <si>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</si>
  <si>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</si>
  <si>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</si>
  <si>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</si>
  <si>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</si>
  <si>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</si>
  <si>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</si>
  <si>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</si>
  <si>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</si>
  <si>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</si>
  <si>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</si>
  <si>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</si>
  <si>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</si>
  <si>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</si>
  <si>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</si>
  <si>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</si>
  <si>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</si>
  <si>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</si>
  <si>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</si>
  <si>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</si>
  <si>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</si>
  <si>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</si>
  <si>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</si>
  <si>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</si>
  <si>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</si>
  <si>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</si>
  <si>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</si>
  <si>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</si>
  <si>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</si>
  <si>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</si>
  <si>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</si>
  <si>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</si>
  <si>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</si>
  <si>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</si>
  <si>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</si>
  <si>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</si>
  <si>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</si>
  <si>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</si>
  <si>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</si>
  <si>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</si>
  <si>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</si>
  <si>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</si>
  <si>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</si>
  <si>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</si>
  <si>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</si>
  <si>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</si>
  <si>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</si>
  <si>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</si>
  <si>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</si>
  <si>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</si>
  <si>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</si>
  <si>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</si>
  <si>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</si>
  <si>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</si>
  <si>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</si>
  <si>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</si>
  <si>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</si>
  <si>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</si>
  <si>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</si>
  <si>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</si>
  <si>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</si>
  <si>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</si>
  <si>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</si>
  <si>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</si>
  <si>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</si>
  <si>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</si>
  <si>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</si>
  <si>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</si>
  <si>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</si>
  <si>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</si>
  <si>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</si>
  <si>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</si>
  <si>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</si>
  <si>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</si>
  <si>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</si>
  <si>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</si>
  <si>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</si>
  <si>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</si>
  <si>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</si>
  <si>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</si>
  <si>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</si>
  <si>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</si>
  <si>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</si>
  <si>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</si>
  <si>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</si>
  <si>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</si>
  <si>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</si>
  <si>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</si>
  <si>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</si>
  <si>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</si>
  <si>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</si>
  <si>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</si>
  <si>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</si>
  <si>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</si>
  <si>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</si>
  <si>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</si>
  <si>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</si>
  <si>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</si>
  <si>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</si>
  <si>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</si>
  <si>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</si>
  <si>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</si>
  <si>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</si>
  <si>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</si>
  <si>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</si>
  <si>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</si>
  <si>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</si>
  <si>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</si>
  <si>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</si>
  <si>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</si>
  <si>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</si>
  <si>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</si>
  <si>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</si>
  <si>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</si>
  <si>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</si>
  <si>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</si>
  <si>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</si>
  <si>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</si>
  <si>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</si>
  <si>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</si>
  <si>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</si>
  <si>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</si>
  <si>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</si>
  <si>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</si>
  <si>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</si>
  <si>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</si>
  <si>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</si>
  <si>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</si>
  <si>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</si>
  <si>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</si>
  <si>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</si>
  <si>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</si>
  <si>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</si>
  <si>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</si>
  <si>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</si>
  <si>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</si>
  <si>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</si>
  <si>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</si>
  <si>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</si>
  <si>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</si>
  <si>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</si>
  <si>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</si>
  <si>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</si>
  <si>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</si>
  <si>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</si>
  <si>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</si>
  <si>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</si>
  <si>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</si>
  <si>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</si>
  <si>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</si>
  <si>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</si>
  <si>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</si>
  <si>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</si>
  <si>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</si>
  <si>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</si>
  <si>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</si>
  <si>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</si>
  <si>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</si>
  <si>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</si>
  <si>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</si>
  <si>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</si>
  <si>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</si>
  <si>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</si>
  <si>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</si>
  <si>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</si>
  <si>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</si>
  <si>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</si>
  <si>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</si>
  <si>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</si>
  <si>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</si>
  <si>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</si>
  <si>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</si>
  <si>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</si>
  <si>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</si>
  <si>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</si>
  <si>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</si>
  <si>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</si>
  <si>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</si>
  <si>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</si>
  <si>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</si>
  <si>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</si>
  <si>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</si>
  <si>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</si>
  <si>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</si>
  <si>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</si>
  <si>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</si>
  <si>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</si>
  <si>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</si>
  <si>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</si>
  <si>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</si>
  <si>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</si>
  <si>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</si>
  <si>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</si>
  <si>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</si>
  <si>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</si>
  <si>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</si>
  <si>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</si>
  <si>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</si>
  <si>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</si>
  <si>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</si>
  <si>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</si>
  <si>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</si>
  <si>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</si>
  <si>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</si>
  <si>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</si>
  <si>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</si>
  <si>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</si>
  <si>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</si>
  <si>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</si>
  <si>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</si>
  <si>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</si>
  <si>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</si>
  <si>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</si>
  <si>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</si>
  <si>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</si>
  <si>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</si>
  <si>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</si>
  <si>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</si>
  <si>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</si>
  <si>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</si>
  <si>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</si>
  <si>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</si>
  <si>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</si>
  <si>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</si>
  <si>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</si>
  <si>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</si>
  <si>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</si>
  <si>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</si>
  <si>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</si>
  <si>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</si>
  <si>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</si>
  <si>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</si>
  <si>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</si>
  <si>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</si>
  <si>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</si>
  <si>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</si>
  <si>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</si>
  <si>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</si>
  <si>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</si>
  <si>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</si>
  <si>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</si>
  <si>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</si>
  <si>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</si>
  <si>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</si>
  <si>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</si>
  <si>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</si>
  <si>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</si>
  <si>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</si>
  <si>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</si>
  <si>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</si>
  <si>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</si>
  <si>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</si>
  <si>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</si>
  <si>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</si>
  <si>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</si>
  <si>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</si>
  <si>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</si>
  <si>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</si>
  <si>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</si>
  <si>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</si>
  <si>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</si>
  <si>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</si>
  <si>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</si>
  <si>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</si>
  <si>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</si>
  <si>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</si>
  <si>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</si>
  <si>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</si>
  <si>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</si>
  <si>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</si>
  <si>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</si>
  <si>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</si>
  <si>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</si>
  <si>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</si>
  <si>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</si>
  <si>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</si>
  <si>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</si>
  <si>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</si>
  <si>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</si>
  <si>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</si>
  <si>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</si>
  <si>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</si>
  <si>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</si>
  <si>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</si>
  <si>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</si>
  <si>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</si>
  <si>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</si>
  <si>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</si>
  <si>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</si>
  <si>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</si>
  <si>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</si>
  <si>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</si>
  <si>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</si>
  <si>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</si>
  <si>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</si>
  <si>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</si>
  <si>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</si>
  <si>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</si>
  <si>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</si>
  <si>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</si>
  <si>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</si>
  <si>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</si>
  <si>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</si>
  <si>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</si>
  <si>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</si>
  <si>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</si>
  <si>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</si>
  <si>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</si>
  <si>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</si>
  <si>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</si>
  <si>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</si>
  <si>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</si>
  <si>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</si>
  <si>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</si>
  <si>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</si>
  <si>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</si>
  <si>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</si>
  <si>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</si>
  <si>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</si>
  <si>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</si>
  <si>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</si>
  <si>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</si>
  <si>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</si>
  <si>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</si>
  <si>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</si>
  <si>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</si>
  <si>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</si>
  <si>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</si>
  <si>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</si>
  <si>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</si>
  <si>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</si>
  <si>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</si>
  <si>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</si>
  <si>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</si>
  <si>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</si>
  <si>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</si>
  <si>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</si>
  <si>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</si>
  <si>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</si>
  <si>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</si>
  <si>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</si>
  <si>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</si>
  <si>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</si>
  <si>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</si>
  <si>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</si>
  <si>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</si>
  <si>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</si>
  <si>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</si>
  <si>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</si>
  <si>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</si>
  <si>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</si>
  <si>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</si>
  <si>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</si>
  <si>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</si>
  <si>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</si>
  <si>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</si>
  <si>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</si>
  <si>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</si>
  <si>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</si>
  <si>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</si>
  <si>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</si>
  <si>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</si>
  <si>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</si>
  <si>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</si>
  <si>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</si>
  <si>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</si>
  <si>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</si>
  <si>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</si>
  <si>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</si>
  <si>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</si>
  <si>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</si>
  <si>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</si>
  <si>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</si>
  <si>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</si>
  <si>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</si>
  <si>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</si>
  <si>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</si>
  <si>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</si>
  <si>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</si>
  <si>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</si>
  <si>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</si>
  <si>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</si>
  <si>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</si>
  <si>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</si>
  <si>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</si>
  <si>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</si>
  <si>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</si>
  <si>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</si>
  <si>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</si>
  <si>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</si>
  <si>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</si>
  <si>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</si>
  <si>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</si>
  <si>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</si>
  <si>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</si>
  <si>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</si>
  <si>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</si>
  <si>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</si>
  <si>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</si>
  <si>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</si>
  <si>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</si>
  <si>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</si>
  <si>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</si>
  <si>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</si>
  <si>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</si>
  <si>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</si>
  <si>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</si>
  <si>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</si>
  <si>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</si>
  <si>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</si>
  <si>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</si>
  <si>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</si>
  <si>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</si>
  <si>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</si>
  <si>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</si>
  <si>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</si>
  <si>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</si>
  <si>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</si>
  <si>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</si>
  <si>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</si>
  <si>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</si>
  <si>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</si>
  <si>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</si>
  <si>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</si>
  <si>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</si>
  <si>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</si>
  <si>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</si>
  <si>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</si>
  <si>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</si>
  <si>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</si>
  <si>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</si>
  <si>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</si>
  <si>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</si>
  <si>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</si>
  <si>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</si>
  <si>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</si>
  <si>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</si>
  <si>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</si>
  <si>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</si>
  <si>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</si>
  <si>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</si>
  <si>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</si>
  <si>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</si>
  <si>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</si>
  <si>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</si>
  <si>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</si>
  <si>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</si>
  <si>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</si>
  <si>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</si>
  <si>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</si>
  <si>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</si>
  <si>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</si>
  <si>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</si>
  <si>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</si>
  <si>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</si>
  <si>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</si>
  <si>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</si>
  <si>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</si>
  <si>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</si>
  <si>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</si>
  <si>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</si>
  <si>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</si>
  <si>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</si>
  <si>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</si>
  <si>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</si>
  <si>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</si>
  <si>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</si>
  <si>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</si>
  <si>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</si>
  <si>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</si>
  <si>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</si>
  <si>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</si>
  <si>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</si>
  <si>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</si>
  <si>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</si>
  <si>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</si>
  <si>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</si>
  <si>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</si>
  <si>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</si>
  <si>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</si>
  <si>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</si>
  <si>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</si>
  <si>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</si>
  <si>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</si>
  <si>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</si>
  <si>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</si>
  <si>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</si>
  <si>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</si>
  <si>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</si>
  <si>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</si>
  <si>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</si>
  <si>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</si>
  <si>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</si>
  <si>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</si>
  <si>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</si>
  <si>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</si>
  <si>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</si>
  <si>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</si>
  <si>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</si>
  <si>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</si>
  <si>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</si>
  <si>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</si>
  <si>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</si>
  <si>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</si>
  <si>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</si>
  <si>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</si>
  <si>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</si>
  <si>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</si>
  <si>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</si>
  <si>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</si>
  <si>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</si>
  <si>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</si>
  <si>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</si>
  <si>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</si>
  <si>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</si>
  <si>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</si>
  <si>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</si>
  <si>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</si>
  <si>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</si>
  <si>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</si>
  <si>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</si>
  <si>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</si>
  <si>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</si>
  <si>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</si>
  <si>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</si>
  <si>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</si>
  <si>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</si>
  <si>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</si>
  <si>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</si>
  <si>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</si>
  <si>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</si>
  <si>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</si>
  <si>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</si>
  <si>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</si>
  <si>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</si>
  <si>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</si>
  <si>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</si>
  <si>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</si>
  <si>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</si>
  <si>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</si>
  <si>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</si>
  <si>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</si>
  <si>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</si>
  <si>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</si>
  <si>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</si>
  <si>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</si>
  <si>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</si>
  <si>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</si>
  <si>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</si>
  <si>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</si>
  <si>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</si>
  <si>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</si>
  <si>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</si>
  <si>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</si>
  <si>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</si>
  <si>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</si>
  <si>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</si>
  <si>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</si>
  <si>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</si>
  <si>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</si>
  <si>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</si>
  <si>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</si>
  <si>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</si>
  <si>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</si>
  <si>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</si>
  <si>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</si>
  <si>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</si>
  <si>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</si>
  <si>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</si>
  <si>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</si>
  <si>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</si>
  <si>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</si>
  <si>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</si>
  <si>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</si>
  <si>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</si>
  <si>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</si>
  <si>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</si>
  <si>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</si>
  <si>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</si>
  <si>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</si>
  <si>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</si>
  <si>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</si>
  <si>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</si>
  <si>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</si>
  <si>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</si>
  <si>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</si>
  <si>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</si>
  <si>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</si>
  <si>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</si>
  <si>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</si>
  <si>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</si>
  <si>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</si>
  <si>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</si>
  <si>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</si>
  <si>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</si>
  <si>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</si>
  <si>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</si>
  <si>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</si>
  <si>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</si>
  <si>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</si>
  <si>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</si>
  <si>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</si>
  <si>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</si>
  <si>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</si>
  <si>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</si>
  <si>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</si>
  <si>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</si>
  <si>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</si>
  <si>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</si>
  <si>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</si>
  <si>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</si>
  <si>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</si>
  <si>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</si>
  <si>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</si>
  <si>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</si>
  <si>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</si>
  <si>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</si>
  <si>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</si>
  <si>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</si>
  <si>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</si>
  <si>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</si>
  <si>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</si>
  <si>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</si>
  <si>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</si>
  <si>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</si>
  <si>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</si>
  <si>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</si>
  <si>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</si>
  <si>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</si>
  <si>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</si>
  <si>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</si>
  <si>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</si>
  <si>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</si>
  <si>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</si>
  <si>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</si>
  <si>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</si>
  <si>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</si>
  <si>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</si>
  <si>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</si>
  <si>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</si>
  <si>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</si>
  <si>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</si>
  <si>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</si>
  <si>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</si>
  <si>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</si>
  <si>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</si>
  <si>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</si>
  <si>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</si>
  <si>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</si>
  <si>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</si>
  <si>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</si>
  <si>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</si>
  <si>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</si>
  <si>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</si>
  <si>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</si>
  <si>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</si>
  <si>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</si>
  <si>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</si>
  <si>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</si>
  <si>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</si>
  <si>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</si>
  <si>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</si>
  <si>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</si>
  <si>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</si>
  <si>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</si>
  <si>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</si>
  <si>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</si>
  <si>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</si>
  <si>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</si>
  <si>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</si>
  <si>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</si>
  <si>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</si>
  <si>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</si>
  <si>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</si>
  <si>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</si>
  <si>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</si>
  <si>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</si>
  <si>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</si>
  <si>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</si>
  <si>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</si>
  <si>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</si>
  <si>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</si>
  <si>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</si>
  <si>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</si>
  <si>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</si>
  <si>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</si>
  <si>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</si>
  <si>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</si>
  <si>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</si>
  <si>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</si>
  <si>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</si>
  <si>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</si>
  <si>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</si>
  <si>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</si>
  <si>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</si>
  <si>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</si>
  <si>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</si>
  <si>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</si>
  <si>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</si>
  <si>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</si>
  <si>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</si>
  <si>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</si>
  <si>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</si>
  <si>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</si>
  <si>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</si>
  <si>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</si>
  <si>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</si>
  <si>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</si>
  <si>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</si>
  <si>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</si>
  <si>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</si>
  <si>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</si>
  <si>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</si>
  <si>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</si>
  <si>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</si>
  <si>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</si>
  <si>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</si>
  <si>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</si>
  <si>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</si>
  <si>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</si>
  <si>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</si>
  <si>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</si>
  <si>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</si>
  <si>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</si>
  <si>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</si>
  <si>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</si>
  <si>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</si>
  <si>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</si>
  <si>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</si>
  <si>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</si>
  <si>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</si>
  <si>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</si>
  <si>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</si>
  <si>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</si>
  <si>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</si>
  <si>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</si>
  <si>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</si>
  <si>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</si>
  <si>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</si>
  <si>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</si>
  <si>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</si>
  <si>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</si>
  <si>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</si>
  <si>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</si>
  <si>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</si>
  <si>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</si>
  <si>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</si>
  <si>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</si>
  <si>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</si>
  <si>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</si>
  <si>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</si>
  <si>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</si>
  <si>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</si>
  <si>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</si>
  <si>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</si>
  <si>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</si>
  <si>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</si>
  <si>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</si>
  <si>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</si>
  <si>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</si>
  <si>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</si>
  <si>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</si>
  <si>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</si>
  <si>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</si>
  <si>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</si>
  <si>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</si>
  <si>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</si>
  <si>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</si>
  <si>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</si>
  <si>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</si>
  <si>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</si>
  <si>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</si>
  <si>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</si>
  <si>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</si>
  <si>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</si>
  <si>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</si>
  <si>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</si>
  <si>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</si>
  <si>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</si>
  <si>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</si>
  <si>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</si>
  <si>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</si>
  <si>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</si>
  <si>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</si>
  <si>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</si>
  <si>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</si>
  <si>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</si>
  <si>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</si>
  <si>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</si>
  <si>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</si>
  <si>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</si>
  <si>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</si>
  <si>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</si>
  <si>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</si>
  <si>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</si>
  <si>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</si>
  <si>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</si>
  <si>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</si>
  <si>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</si>
  <si>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</si>
  <si>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</si>
  <si>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</si>
  <si>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</si>
  <si>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</si>
  <si>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</si>
  <si>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</si>
  <si>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</si>
  <si>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</si>
  <si>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</si>
  <si>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</si>
  <si>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</si>
  <si>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</si>
  <si>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</si>
  <si>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</si>
  <si>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</si>
  <si>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</si>
  <si>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</si>
  <si>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</si>
  <si>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</si>
  <si>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</si>
  <si>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</si>
  <si>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</si>
  <si>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</si>
  <si>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</si>
  <si>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</si>
  <si>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</si>
  <si>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</si>
  <si>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</si>
  <si>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</si>
  <si>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</si>
  <si>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</si>
  <si>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</si>
  <si>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</si>
  <si>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</si>
  <si>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</si>
  <si>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</si>
  <si>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</si>
  <si>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</si>
  <si>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</si>
  <si>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</si>
  <si>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</si>
  <si>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</si>
  <si>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</si>
  <si>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</si>
  <si>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</si>
  <si>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</si>
  <si>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</si>
  <si>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</si>
  <si>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</si>
  <si>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</si>
  <si>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</si>
  <si>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</si>
  <si>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</si>
  <si>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</si>
  <si>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</si>
  <si>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</si>
  <si>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</si>
  <si>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</si>
  <si>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</si>
  <si>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</si>
  <si>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</si>
  <si>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</si>
  <si>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</si>
  <si>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</si>
  <si>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</si>
  <si>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</si>
  <si>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</si>
  <si>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</si>
  <si>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</si>
  <si>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</si>
  <si>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</si>
  <si>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</si>
  <si>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</si>
  <si>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</si>
  <si>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</si>
  <si>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</si>
  <si>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</si>
  <si>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</si>
  <si>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</si>
  <si>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</si>
  <si>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</si>
  <si>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</si>
  <si>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</si>
  <si>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</si>
  <si>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</si>
  <si>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</si>
  <si>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</si>
  <si>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</si>
  <si>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</si>
  <si>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</si>
  <si>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</si>
  <si>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</si>
  <si>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</si>
  <si>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</si>
  <si>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</si>
  <si>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</si>
  <si>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</si>
  <si>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</si>
  <si>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</si>
  <si>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</si>
  <si>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</si>
  <si>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</si>
  <si>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</si>
  <si>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</si>
  <si>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</si>
  <si>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</si>
  <si>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</si>
  <si>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</si>
  <si>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</si>
  <si>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</si>
  <si>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</si>
  <si>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</si>
  <si>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</si>
  <si>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</si>
  <si>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</si>
  <si>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</si>
  <si>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</si>
  <si>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</si>
  <si>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</si>
  <si>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</si>
  <si>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</si>
  <si>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</si>
  <si>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</si>
  <si>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</si>
  <si>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</si>
  <si>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</si>
  <si>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</si>
  <si>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</si>
  <si>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</si>
  <si>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</si>
  <si>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</si>
  <si>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</si>
  <si>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</si>
  <si>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</si>
  <si>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</si>
  <si>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</si>
  <si>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</si>
  <si>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</si>
  <si>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</si>
  <si>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</si>
  <si>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</si>
  <si>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</si>
  <si>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</si>
  <si>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</si>
  <si>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</si>
  <si>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</si>
  <si>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</si>
  <si>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</si>
  <si>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</si>
  <si>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</si>
  <si>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</si>
  <si>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</si>
  <si>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</si>
  <si>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</si>
  <si>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</si>
  <si>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</si>
  <si>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</si>
  <si>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</si>
  <si>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</si>
  <si>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</si>
  <si>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</si>
  <si>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</si>
  <si>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</si>
  <si>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</si>
  <si>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</si>
  <si>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</si>
  <si>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</si>
  <si>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</si>
  <si>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</si>
  <si>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</si>
  <si>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</si>
  <si>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</si>
  <si>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</si>
  <si>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</si>
  <si>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</si>
  <si>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</si>
  <si>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</si>
  <si>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</si>
  <si>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</si>
  <si>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</si>
  <si>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</si>
  <si>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</si>
  <si>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</si>
  <si>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</si>
  <si>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</si>
  <si>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</si>
  <si>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</si>
  <si>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</si>
  <si>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</si>
  <si>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</si>
  <si>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</si>
  <si>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</si>
  <si>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</si>
  <si>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</si>
  <si>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</si>
  <si>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</si>
  <si>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</si>
  <si>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</si>
  <si>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</si>
  <si>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</si>
  <si>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</si>
  <si>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</si>
  <si>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</si>
  <si>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</si>
  <si>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</si>
  <si>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</si>
  <si>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</si>
  <si>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</si>
  <si>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</si>
  <si>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</si>
  <si>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</si>
  <si>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</si>
  <si>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</si>
  <si>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</si>
  <si>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</si>
  <si>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</si>
  <si>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</si>
  <si>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</si>
  <si>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</si>
  <si>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</si>
  <si>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</si>
  <si>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</si>
  <si>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</si>
  <si>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</si>
  <si>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</si>
  <si>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</si>
  <si>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</si>
  <si>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</si>
  <si>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</si>
  <si>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</si>
  <si>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</si>
  <si>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</si>
  <si>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</si>
  <si>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</si>
  <si>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</si>
  <si>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</si>
  <si>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</si>
  <si>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</si>
  <si>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</si>
  <si>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</si>
  <si>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</si>
  <si>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</si>
  <si>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</si>
  <si>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</si>
  <si>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</si>
  <si>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</si>
  <si>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</si>
  <si>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</si>
  <si>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</si>
  <si>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</si>
  <si>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</si>
  <si>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</si>
  <si>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</si>
  <si>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</si>
  <si>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</si>
  <si>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</si>
  <si>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</si>
  <si>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</si>
  <si>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</si>
  <si>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</si>
  <si>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</si>
  <si>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</si>
  <si>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</si>
  <si>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</si>
  <si>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</si>
  <si>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</si>
  <si>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</si>
  <si>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</si>
  <si>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</si>
  <si>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</si>
  <si>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</si>
  <si>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</si>
  <si>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</si>
  <si>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</si>
  <si>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</si>
  <si>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</si>
  <si>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</si>
  <si>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</si>
  <si>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</si>
  <si>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</si>
  <si>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</si>
  <si>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</si>
  <si>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</si>
  <si>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</si>
  <si>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</si>
  <si>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</si>
  <si>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</si>
  <si>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</si>
  <si>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</si>
  <si>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</si>
  <si>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</si>
  <si>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</si>
  <si>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</si>
  <si>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</si>
  <si>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</si>
  <si>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</si>
  <si>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</si>
  <si>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</si>
  <si>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</si>
  <si>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</si>
  <si>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</si>
  <si>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</si>
  <si>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</si>
  <si>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</si>
  <si>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</si>
  <si>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</si>
  <si>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</si>
  <si>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</si>
  <si>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</si>
  <si>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</si>
  <si>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</si>
  <si>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</si>
  <si>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</si>
  <si>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</si>
  <si>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</si>
  <si>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</si>
  <si>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</si>
  <si>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</si>
  <si>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</si>
  <si>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</si>
  <si>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</si>
  <si>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</si>
  <si>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</si>
  <si>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</si>
  <si>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</si>
  <si>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</si>
  <si>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</si>
  <si>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</si>
  <si>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</si>
  <si>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</si>
  <si>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</si>
  <si>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</si>
  <si>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</si>
  <si>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</si>
  <si>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</si>
  <si>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</si>
  <si>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</si>
  <si>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</si>
  <si>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</si>
  <si>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</si>
  <si>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</si>
  <si>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</si>
  <si>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</si>
  <si>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</si>
  <si>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</si>
  <si>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</si>
  <si>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</si>
  <si>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</si>
  <si>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</si>
  <si>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</si>
  <si>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</si>
  <si>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</si>
  <si>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</si>
  <si>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</si>
  <si>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</si>
  <si>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</si>
  <si>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</si>
  <si>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</si>
  <si>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</si>
  <si>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</si>
  <si>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</si>
  <si>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</si>
  <si>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</si>
  <si>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</si>
  <si>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</si>
  <si>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</si>
  <si>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</si>
  <si>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</si>
  <si>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</si>
  <si>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</si>
  <si>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</si>
  <si>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</si>
  <si>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</si>
  <si>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</si>
  <si>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</si>
  <si>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</si>
  <si>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</si>
  <si>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</si>
  <si>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</si>
  <si>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</si>
  <si>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</si>
  <si>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</si>
  <si>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</si>
  <si>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</si>
  <si>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</si>
  <si>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</si>
  <si>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</si>
  <si>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</si>
  <si>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</si>
  <si>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</si>
  <si>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</si>
  <si>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</si>
  <si>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</si>
  <si>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</si>
  <si>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</si>
  <si>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</si>
  <si>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</si>
  <si>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</si>
  <si>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</si>
  <si>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</si>
  <si>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</si>
  <si>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</si>
  <si>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</si>
  <si>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</si>
  <si>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</si>
  <si>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</si>
  <si>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</si>
  <si>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</si>
  <si>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</si>
  <si>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</si>
  <si>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</si>
  <si>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</si>
  <si>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</si>
  <si>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</si>
  <si>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</si>
  <si>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</si>
  <si>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</si>
  <si>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</si>
  <si>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</si>
  <si>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</si>
  <si>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</si>
  <si>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</si>
  <si>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</si>
  <si>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</si>
  <si>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</si>
  <si>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</si>
  <si>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</si>
  <si>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</si>
  <si>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</si>
  <si>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</si>
  <si>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</si>
  <si>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</si>
  <si>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</si>
  <si>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</si>
  <si>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</si>
  <si>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</si>
  <si>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</si>
  <si>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</si>
  <si>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</si>
  <si>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</si>
  <si>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</si>
  <si>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</si>
  <si>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</si>
  <si>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</si>
  <si>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</si>
  <si>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</si>
  <si>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</si>
  <si>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</si>
  <si>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</si>
  <si>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</si>
  <si>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</si>
  <si>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</si>
  <si>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</si>
  <si>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</si>
  <si>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</si>
  <si>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</si>
  <si>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</si>
  <si>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</si>
  <si>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</si>
  <si>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</si>
  <si>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</si>
  <si>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</si>
  <si>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</si>
  <si>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</si>
  <si>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</si>
  <si>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</si>
  <si>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</si>
  <si>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</si>
  <si>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</si>
  <si>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</si>
  <si>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</si>
  <si>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</si>
  <si>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</si>
  <si>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</si>
  <si>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</si>
  <si>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</si>
  <si>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</si>
  <si>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</si>
  <si>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</si>
  <si>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</si>
  <si>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</si>
  <si>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</si>
  <si>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</si>
  <si>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</si>
  <si>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</si>
  <si>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</si>
  <si>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</si>
  <si>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</si>
  <si>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</si>
  <si>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</si>
  <si>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</si>
  <si>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</si>
  <si>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</si>
  <si>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</si>
  <si>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</si>
  <si>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</si>
  <si>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</si>
  <si>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</si>
  <si>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</si>
  <si>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</si>
  <si>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</si>
  <si>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</si>
  <si>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</si>
  <si>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</si>
  <si>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</si>
  <si>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</si>
  <si>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</si>
  <si>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</si>
  <si>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</si>
  <si>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</si>
  <si>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</si>
  <si>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</si>
  <si>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</si>
  <si>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</si>
  <si>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</si>
  <si>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</si>
  <si>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</si>
  <si>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</si>
  <si>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</si>
  <si>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</si>
  <si>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</si>
  <si>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</si>
  <si>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</si>
  <si>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</si>
  <si>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</si>
  <si>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</si>
  <si>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</si>
  <si>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</si>
  <si>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</si>
  <si>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</si>
  <si>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</si>
  <si>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</si>
  <si>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</si>
  <si>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</si>
  <si>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</si>
  <si>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</si>
  <si>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</si>
  <si>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</si>
  <si>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</si>
  <si>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</si>
  <si>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</si>
  <si>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</si>
  <si>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</si>
  <si>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</si>
  <si>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</si>
  <si>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</si>
  <si>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</si>
  <si>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</si>
  <si>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</si>
  <si>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</si>
  <si>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</si>
  <si>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</si>
  <si>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</si>
  <si>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</si>
  <si>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</si>
  <si>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</si>
  <si>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</si>
  <si>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</si>
  <si>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</si>
  <si>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</si>
  <si>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</si>
  <si>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</si>
  <si>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</si>
  <si>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</si>
  <si>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</si>
  <si>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</si>
  <si>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</si>
  <si>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</si>
  <si>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</si>
  <si>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</si>
  <si>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</si>
  <si>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</si>
  <si>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</si>
  <si>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</si>
  <si>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</si>
  <si>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</si>
  <si>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</si>
  <si>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</si>
  <si>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</si>
  <si>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</si>
  <si>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</si>
  <si>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</si>
  <si>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</si>
  <si>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</si>
  <si>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</si>
  <si>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</si>
  <si>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</si>
  <si>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</si>
  <si>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</si>
  <si>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</si>
  <si>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</si>
  <si>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</si>
  <si>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</si>
  <si>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</si>
  <si>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</si>
  <si>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</si>
  <si>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</si>
  <si>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</si>
  <si>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</si>
  <si>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</si>
  <si>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</si>
  <si>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</si>
  <si>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</si>
  <si>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</si>
  <si>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</si>
  <si>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</si>
  <si>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</si>
  <si>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</si>
  <si>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</si>
  <si>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</si>
  <si>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</si>
  <si>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</si>
  <si>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</si>
  <si>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</si>
  <si>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</si>
  <si>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</si>
  <si>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</si>
  <si>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</si>
  <si>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</si>
  <si>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</si>
  <si>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</si>
  <si>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</si>
  <si>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</si>
  <si>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</si>
  <si>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</si>
  <si>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</si>
  <si>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</si>
  <si>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</si>
  <si>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</si>
  <si>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</si>
  <si>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</si>
  <si>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</si>
  <si>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</si>
  <si>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</si>
  <si>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</si>
  <si>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</si>
  <si>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</si>
  <si>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</si>
  <si>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</si>
  <si>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</si>
  <si>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</si>
  <si>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</si>
  <si>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</si>
  <si>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</si>
  <si>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</si>
  <si>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</si>
  <si>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</si>
  <si>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</si>
  <si>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</si>
  <si>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</si>
  <si>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</si>
  <si>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</si>
  <si>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</si>
  <si>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</si>
  <si>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</si>
  <si>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</si>
  <si>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</si>
  <si>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</si>
  <si>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</si>
  <si>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</si>
  <si>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</si>
  <si>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</si>
  <si>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</si>
  <si>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</si>
  <si>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</si>
  <si>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</si>
  <si>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</si>
  <si>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</si>
  <si>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</si>
  <si>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</si>
  <si>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</si>
  <si>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</si>
  <si>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</si>
  <si>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</si>
  <si>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</si>
  <si>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</si>
  <si>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</si>
  <si>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</si>
  <si>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</si>
  <si>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</si>
  <si>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</si>
  <si>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</si>
  <si>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</si>
  <si>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</si>
  <si>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</si>
  <si>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</si>
  <si>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</si>
  <si>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</si>
  <si>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</si>
  <si>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</si>
  <si>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</si>
  <si>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</si>
  <si>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</si>
  <si>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</si>
  <si>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</si>
  <si>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</si>
  <si>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</si>
  <si>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</si>
  <si>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</si>
  <si>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</si>
  <si>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</si>
  <si>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</si>
  <si>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</si>
  <si>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</si>
  <si>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</si>
  <si>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</si>
  <si>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</si>
  <si>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</si>
  <si>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</si>
  <si>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</si>
  <si>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</si>
  <si>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</si>
  <si>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</si>
  <si>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</si>
  <si>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</si>
  <si>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</si>
  <si>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</si>
  <si>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</si>
  <si>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</si>
  <si>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</si>
  <si>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</si>
  <si>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</si>
  <si>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</si>
  <si>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</si>
  <si>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</si>
  <si>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</si>
  <si>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</si>
  <si>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</si>
  <si>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</si>
  <si>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</si>
  <si>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</si>
  <si>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</si>
  <si>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</si>
  <si>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</si>
  <si>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</si>
  <si>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</si>
  <si>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</si>
  <si>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</si>
  <si>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</si>
  <si>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</si>
  <si>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</si>
  <si>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</si>
  <si>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</si>
  <si>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</si>
  <si>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</si>
  <si>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</si>
  <si>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</si>
  <si>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</si>
  <si>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</si>
  <si>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</si>
  <si>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</si>
  <si>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</si>
  <si>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</si>
  <si>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</si>
  <si>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</si>
  <si>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</si>
  <si>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</si>
  <si>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</si>
  <si>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</si>
  <si>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</si>
  <si>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</si>
  <si>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</si>
  <si>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</si>
  <si>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</si>
  <si>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</si>
  <si>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</si>
  <si>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</si>
  <si>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</si>
  <si>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</si>
  <si>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</si>
  <si>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</si>
  <si>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</si>
  <si>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</si>
  <si>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</si>
  <si>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</si>
  <si>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</si>
  <si>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</si>
  <si>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</si>
  <si>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</si>
  <si>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</si>
  <si>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</si>
  <si>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</si>
  <si>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</si>
  <si>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</si>
  <si>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</si>
  <si>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</si>
  <si>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</si>
  <si>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</si>
  <si>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</si>
  <si>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</si>
  <si>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</si>
  <si>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</si>
  <si>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</si>
  <si>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</si>
  <si>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</si>
  <si>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</si>
  <si>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</si>
  <si>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</si>
  <si>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</si>
  <si>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</si>
  <si>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</si>
  <si>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</si>
  <si>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</si>
  <si>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</si>
  <si>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</si>
  <si>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</si>
  <si>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</si>
  <si>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</si>
  <si>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</si>
  <si>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</si>
  <si>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</si>
  <si>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</si>
  <si>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</si>
  <si>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</si>
  <si>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</si>
  <si>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</si>
  <si>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</si>
  <si>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</si>
  <si>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</si>
  <si>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</si>
  <si>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</si>
  <si>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</si>
  <si>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</si>
  <si>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</si>
  <si>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</si>
  <si>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</si>
  <si>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</si>
  <si>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</si>
  <si>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</si>
  <si>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</si>
  <si>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</si>
  <si>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</si>
  <si>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</si>
  <si>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</si>
  <si>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</si>
  <si>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</si>
  <si>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</si>
  <si>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</si>
  <si>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</si>
  <si>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</si>
  <si>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</si>
  <si>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</si>
  <si>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</si>
  <si>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</si>
  <si>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</si>
  <si>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</si>
  <si>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</si>
  <si>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</si>
  <si>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</si>
  <si>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</si>
  <si>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</si>
  <si>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</si>
  <si>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</si>
  <si>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</si>
  <si>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</si>
  <si>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</si>
  <si>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</si>
  <si>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</si>
  <si>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</si>
  <si>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</si>
  <si>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</si>
  <si>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</si>
  <si>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</si>
  <si>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</si>
  <si>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</si>
  <si>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</si>
  <si>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</si>
  <si>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</si>
  <si>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</si>
  <si>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</si>
  <si>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</si>
  <si>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</si>
  <si>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</si>
  <si>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</si>
  <si>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</si>
  <si>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</si>
  <si>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</si>
  <si>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</si>
  <si>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</si>
  <si>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</si>
  <si>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</si>
  <si>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</si>
  <si>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</si>
  <si>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</si>
  <si>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</si>
  <si>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</si>
  <si>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</si>
  <si>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</si>
  <si>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</si>
  <si>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</si>
  <si>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</si>
  <si>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</si>
  <si>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</si>
  <si>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</si>
  <si>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</si>
  <si>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</si>
  <si>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</si>
  <si>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</si>
  <si>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</si>
  <si>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</si>
  <si>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</si>
  <si>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</si>
  <si>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</si>
  <si>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</si>
  <si>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</si>
  <si>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</si>
  <si>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</si>
  <si>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</si>
  <si>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</si>
  <si>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</si>
  <si>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</si>
  <si>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</si>
  <si>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</si>
  <si>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</si>
  <si>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</si>
  <si>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</si>
  <si>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</si>
  <si>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</si>
  <si>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</si>
  <si>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</si>
  <si>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</si>
  <si>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</si>
  <si>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</si>
  <si>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</si>
  <si>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</si>
  <si>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</si>
  <si>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</si>
  <si>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</si>
  <si>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</si>
  <si>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</si>
  <si>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</si>
  <si>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</si>
  <si>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</si>
  <si>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</si>
  <si>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</si>
  <si>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</si>
  <si>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</si>
  <si>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</si>
  <si>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</si>
  <si>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</si>
  <si>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</si>
  <si>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</si>
  <si>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</si>
  <si>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</si>
  <si>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</si>
  <si>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</si>
  <si>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</si>
  <si>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</si>
  <si>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</si>
  <si>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</si>
  <si>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</si>
  <si>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</si>
  <si>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</si>
  <si>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</si>
  <si>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</si>
  <si>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</si>
  <si>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</si>
  <si>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</si>
  <si>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</si>
  <si>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</si>
  <si>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</si>
  <si>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</si>
  <si>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</si>
  <si>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</si>
  <si>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</si>
  <si>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</si>
  <si>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</si>
  <si>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</si>
  <si>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</si>
  <si>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</si>
  <si>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</si>
  <si>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</si>
  <si>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</si>
  <si>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</si>
  <si>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</si>
  <si>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</si>
  <si>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</si>
  <si>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</si>
  <si>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</si>
  <si>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</si>
  <si>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</si>
  <si>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</si>
  <si>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</si>
  <si>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</si>
  <si>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</si>
  <si>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</si>
  <si>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</si>
  <si>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</si>
  <si>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</si>
  <si>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</si>
  <si>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</si>
  <si>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</si>
  <si>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</si>
  <si>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</si>
  <si>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</si>
  <si>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</si>
  <si>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</si>
  <si>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</si>
  <si>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</si>
  <si>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</si>
  <si>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</si>
  <si>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</si>
  <si>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</si>
  <si>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</si>
  <si>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</si>
  <si>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</si>
  <si>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</si>
  <si>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</si>
  <si>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</si>
  <si>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</si>
  <si>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</si>
  <si>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</si>
  <si>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</si>
  <si>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</si>
  <si>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</si>
  <si>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</si>
  <si>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</si>
  <si>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</si>
  <si>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</si>
  <si>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</si>
  <si>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</si>
  <si>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</si>
  <si>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</si>
  <si>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</si>
  <si>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</si>
  <si>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</si>
  <si>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</si>
  <si>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</si>
  <si>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</si>
  <si>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</si>
  <si>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</si>
  <si>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</si>
  <si>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</si>
  <si>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</si>
  <si>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</si>
  <si>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</si>
  <si>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</si>
  <si>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</si>
  <si>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</si>
  <si>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</si>
  <si>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</si>
  <si>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</si>
  <si>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</si>
  <si>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</si>
  <si>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</si>
  <si>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</si>
  <si>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</si>
  <si>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</si>
  <si>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</si>
  <si>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</si>
  <si>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</si>
  <si>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</si>
  <si>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</si>
  <si>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</si>
  <si>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</si>
  <si>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</si>
  <si>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</si>
  <si>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</si>
  <si>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</si>
  <si>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</si>
  <si>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</si>
  <si>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</si>
  <si>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</si>
  <si>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</si>
  <si>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</si>
  <si>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</si>
  <si>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</si>
  <si>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</si>
  <si>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</si>
  <si>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</si>
  <si>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</si>
  <si>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</si>
  <si>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</si>
  <si>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</si>
  <si>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</si>
  <si>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</si>
  <si>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</si>
  <si>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</si>
  <si>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</si>
  <si>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</si>
  <si>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</si>
  <si>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</si>
  <si>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</si>
  <si>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</si>
  <si>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</si>
  <si>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</si>
  <si>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</si>
  <si>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</si>
  <si>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</si>
  <si>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</si>
  <si>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</si>
  <si>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</si>
  <si>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</si>
  <si>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</si>
  <si>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</si>
  <si>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</si>
  <si>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</si>
  <si>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</si>
  <si>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</si>
  <si>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</si>
  <si>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</si>
  <si>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</si>
  <si>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</si>
  <si>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</si>
  <si>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</si>
  <si>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</si>
  <si>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</si>
  <si>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</si>
  <si>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</si>
  <si>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</si>
  <si>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</si>
  <si>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</si>
  <si>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</si>
  <si>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</si>
  <si>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</si>
  <si>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</si>
  <si>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</si>
  <si>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</si>
  <si>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</si>
  <si>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</si>
  <si>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</si>
  <si>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</si>
  <si>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</si>
  <si>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</si>
  <si>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</si>
  <si>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</si>
  <si>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</si>
  <si>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</si>
  <si>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</si>
  <si>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</si>
  <si>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</si>
  <si>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</si>
  <si>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</si>
  <si>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</si>
  <si>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</si>
  <si>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</si>
  <si>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</si>
  <si>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</si>
  <si>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</si>
  <si>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</si>
  <si>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</si>
  <si>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</si>
  <si>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</si>
  <si>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</si>
  <si>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</si>
  <si>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</si>
  <si>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</si>
  <si>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</si>
  <si>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</si>
  <si>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</si>
  <si>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</si>
  <si>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</si>
  <si>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</si>
  <si>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</si>
  <si>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</si>
  <si>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</si>
  <si>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</si>
  <si>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</si>
  <si>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</si>
  <si>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</si>
  <si>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</si>
  <si>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</si>
  <si>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</si>
  <si>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</si>
  <si>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</si>
  <si>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</si>
  <si>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</si>
  <si>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</si>
  <si>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</si>
  <si>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</si>
  <si>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</si>
  <si>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</si>
  <si>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</si>
  <si>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</si>
  <si>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</si>
  <si>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</si>
  <si>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</si>
  <si>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</si>
  <si>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</si>
  <si>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</si>
  <si>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</si>
  <si>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</si>
  <si>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</si>
  <si>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</si>
  <si>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</si>
  <si>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</si>
  <si>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</si>
  <si>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</si>
  <si>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</si>
  <si>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</si>
  <si>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</si>
  <si>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</si>
  <si>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</si>
  <si>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</si>
  <si>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</si>
  <si>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</si>
  <si>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</si>
  <si>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</si>
  <si>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</si>
  <si>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</si>
  <si>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</si>
  <si>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</si>
  <si>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</si>
  <si>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</si>
  <si>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</si>
  <si>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</si>
  <si>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</si>
  <si>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</si>
  <si>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</si>
  <si>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</si>
  <si>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</si>
  <si>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</si>
  <si>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</si>
  <si>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</si>
  <si>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</si>
  <si>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</si>
  <si>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</si>
  <si>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</si>
  <si>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</si>
  <si>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</si>
  <si>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</si>
  <si>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</si>
  <si>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</si>
  <si>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</si>
  <si>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</si>
  <si>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</si>
  <si>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</si>
  <si>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</si>
  <si>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</si>
  <si>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</si>
  <si>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</si>
  <si>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</si>
  <si>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</si>
  <si>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</si>
  <si>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</si>
  <si>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</si>
  <si>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</si>
  <si>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</si>
  <si>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</si>
  <si>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</si>
  <si>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</si>
  <si>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</si>
  <si>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</si>
  <si>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</si>
  <si>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</si>
  <si>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</si>
  <si>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</si>
  <si>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</si>
  <si>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</si>
  <si>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</si>
  <si>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</si>
  <si>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</si>
  <si>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</si>
  <si>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</si>
  <si>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</si>
  <si>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</si>
  <si>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</si>
  <si>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</si>
  <si>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</si>
  <si>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</si>
  <si>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</si>
  <si>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</si>
  <si>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</si>
  <si>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</si>
  <si>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</si>
  <si>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</si>
  <si>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</si>
  <si>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</si>
  <si>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</si>
  <si>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</si>
  <si>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</si>
  <si>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</si>
  <si>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</si>
  <si>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</si>
  <si>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</si>
  <si>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</si>
  <si>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</si>
  <si>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</si>
  <si>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</si>
  <si>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</si>
  <si>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</si>
  <si>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</si>
  <si>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</si>
  <si>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</si>
  <si>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</si>
  <si>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</si>
  <si>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</si>
  <si>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</si>
  <si>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</si>
  <si>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</si>
  <si>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</si>
  <si>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</si>
  <si>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</si>
  <si>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</si>
  <si>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</si>
  <si>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</si>
  <si>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</si>
  <si>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</si>
  <si>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</si>
  <si>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</si>
  <si>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</si>
  <si>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</si>
  <si>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</si>
  <si>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</si>
  <si>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</si>
  <si>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</si>
  <si>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</si>
  <si>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</si>
  <si>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</si>
  <si>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</si>
  <si>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</si>
  <si>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</si>
  <si>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</si>
  <si>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</si>
  <si>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</si>
  <si>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</si>
  <si>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</si>
  <si>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</si>
  <si>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</si>
  <si>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</si>
  <si>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</si>
  <si>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</si>
  <si>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</si>
  <si>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</si>
  <si>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</si>
  <si>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</si>
  <si>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</si>
  <si>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</si>
  <si>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</si>
  <si>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</si>
  <si>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</si>
  <si>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</si>
  <si>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</si>
  <si>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</si>
  <si>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</si>
  <si>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</si>
  <si>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</si>
  <si>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</si>
  <si>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</si>
  <si>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</si>
  <si>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</si>
  <si>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</si>
  <si>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</si>
  <si>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</si>
  <si>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</si>
  <si>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</si>
  <si>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</si>
  <si>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</si>
  <si>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</si>
  <si>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</si>
  <si>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</si>
  <si>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</si>
  <si>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</si>
  <si>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</si>
  <si>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</si>
  <si>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</si>
  <si>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</si>
  <si>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</si>
  <si>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</si>
  <si>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</si>
  <si>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</si>
  <si>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</si>
  <si>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</si>
  <si>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</si>
  <si>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</si>
  <si>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</si>
  <si>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</si>
  <si>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</si>
  <si>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</si>
  <si>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</si>
  <si>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</si>
  <si>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</si>
  <si>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</si>
  <si>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</si>
  <si>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</si>
  <si>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</si>
  <si>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</si>
  <si>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</si>
  <si>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</si>
  <si>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</si>
  <si>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</si>
  <si>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</si>
  <si>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</si>
  <si>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</si>
  <si>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</si>
  <si>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</si>
  <si>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</si>
  <si>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</si>
  <si>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</si>
  <si>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</si>
  <si>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</si>
  <si>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</si>
  <si>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</si>
  <si>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</si>
  <si>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</si>
  <si>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</si>
  <si>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</si>
  <si>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</si>
  <si>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</si>
  <si>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</si>
  <si>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</si>
  <si>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</si>
  <si>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</si>
  <si>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</si>
  <si>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</si>
  <si>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</si>
  <si>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</si>
  <si>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</si>
  <si>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</si>
  <si>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</si>
  <si>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</si>
  <si>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</si>
  <si>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</si>
  <si>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</si>
  <si>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</si>
  <si>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</si>
  <si>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</si>
  <si>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</si>
  <si>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</si>
  <si>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</si>
  <si>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</si>
  <si>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</si>
  <si>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</si>
  <si>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</si>
  <si>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</si>
  <si>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</si>
  <si>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</si>
  <si>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</si>
  <si>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</si>
  <si>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</si>
  <si>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</si>
  <si>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</si>
  <si>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</si>
  <si>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</si>
  <si>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</si>
  <si>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</si>
  <si>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</si>
  <si>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</si>
  <si>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</si>
  <si>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</si>
  <si>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</si>
  <si>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</si>
  <si>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</si>
  <si>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</si>
  <si>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</si>
  <si>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</si>
  <si>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</si>
  <si>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</si>
  <si>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</si>
  <si>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</si>
  <si>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</si>
  <si>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</si>
  <si>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</si>
  <si>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</si>
  <si>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</si>
  <si>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</si>
  <si>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</si>
  <si>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</si>
  <si>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</si>
  <si>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</si>
  <si>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</si>
  <si>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</si>
  <si>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</si>
  <si>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</si>
  <si>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</si>
  <si>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</si>
  <si>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</si>
  <si>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</si>
  <si>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</si>
  <si>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</si>
  <si>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</si>
  <si>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</si>
  <si>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</si>
  <si>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</si>
  <si>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</si>
  <si>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</si>
  <si>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</si>
  <si>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</si>
  <si>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</si>
  <si>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</si>
  <si>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</si>
  <si>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</si>
  <si>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</si>
  <si>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</si>
  <si>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</si>
  <si>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</si>
  <si>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</si>
  <si>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</si>
  <si>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</si>
  <si>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</si>
  <si>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</si>
  <si>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</si>
  <si>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</si>
  <si>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</si>
  <si>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</si>
  <si>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</si>
  <si>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</si>
  <si>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</si>
  <si>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</si>
  <si>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</si>
  <si>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</si>
  <si>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</si>
  <si>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</si>
  <si>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</si>
  <si>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</si>
  <si>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</si>
  <si>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</si>
  <si>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</si>
  <si>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</si>
  <si>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</si>
  <si>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</si>
  <si>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</si>
  <si>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</si>
  <si>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</si>
  <si>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</si>
  <si>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</si>
  <si>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</si>
  <si>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</si>
  <si>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</si>
  <si>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</si>
  <si>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</si>
  <si>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</si>
  <si>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</si>
  <si>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</si>
  <si>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</si>
  <si>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</si>
  <si>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</si>
  <si>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</si>
  <si>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</si>
  <si>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</si>
  <si>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</si>
  <si>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</si>
  <si>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</si>
  <si>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</si>
  <si>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</si>
  <si>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</si>
  <si>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</si>
  <si>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</si>
  <si>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</si>
  <si>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</si>
  <si>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</si>
  <si>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</si>
  <si>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</si>
  <si>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</si>
  <si>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</si>
  <si>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</si>
  <si>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</si>
  <si>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</si>
  <si>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</si>
  <si>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</si>
  <si>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</si>
  <si>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</si>
  <si>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</si>
  <si>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</si>
  <si>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</si>
  <si>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</si>
  <si>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</si>
  <si>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</si>
  <si>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</si>
  <si>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</si>
  <si>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</si>
  <si>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</si>
  <si>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</si>
  <si>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</si>
  <si>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</si>
  <si>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</si>
  <si>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</si>
  <si>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</si>
  <si>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</si>
  <si>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</si>
  <si>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</si>
  <si>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</si>
  <si>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</si>
  <si>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</si>
  <si>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</si>
  <si>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</si>
  <si>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</si>
  <si>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</si>
  <si>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</si>
  <si>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</si>
  <si>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</si>
  <si>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</si>
  <si>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</si>
  <si>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</si>
  <si>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</si>
  <si>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</si>
  <si>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</si>
  <si>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</si>
  <si>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</si>
  <si>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</si>
  <si>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</si>
  <si>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</si>
  <si>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</si>
  <si>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</si>
  <si>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</si>
  <si>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</si>
  <si>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</si>
  <si>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</si>
  <si>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</si>
  <si>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</si>
  <si>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</si>
  <si>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</si>
  <si>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</si>
  <si>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</si>
  <si>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</si>
  <si>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</si>
  <si>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</si>
  <si>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</si>
  <si>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</si>
  <si>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</si>
  <si>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</si>
  <si>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</si>
  <si>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</si>
  <si>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</si>
  <si>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</si>
  <si>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</si>
  <si>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</si>
  <si>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</si>
  <si>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</si>
  <si>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</si>
  <si>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</si>
  <si>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</si>
  <si>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</si>
  <si>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</si>
  <si>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</si>
  <si>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</si>
  <si>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</si>
  <si>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</si>
  <si>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</si>
  <si>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</si>
  <si>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</si>
  <si>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</si>
  <si>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</si>
  <si>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</si>
  <si>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</si>
  <si>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</si>
  <si>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</si>
  <si>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</si>
  <si>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</si>
  <si>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</si>
  <si>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</si>
  <si>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</si>
  <si>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</si>
  <si>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</si>
  <si>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</si>
  <si>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</si>
  <si>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</si>
  <si>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</si>
  <si>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</si>
  <si>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</si>
  <si>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</si>
  <si>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</si>
  <si>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</si>
  <si>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</si>
  <si>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</si>
  <si>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</si>
  <si>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</si>
  <si>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</si>
  <si>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</si>
  <si>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</si>
  <si>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</si>
  <si>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</si>
  <si>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</si>
  <si>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</si>
  <si>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</si>
  <si>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</si>
  <si>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</si>
  <si>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</si>
  <si>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</si>
  <si>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</si>
  <si>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</si>
  <si>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</si>
  <si>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</si>
  <si>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</si>
  <si>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</si>
  <si>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</si>
  <si>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</si>
  <si>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</si>
  <si>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</si>
  <si>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</si>
  <si>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</si>
  <si>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</si>
  <si>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</si>
  <si>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</si>
  <si>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</si>
  <si>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</si>
  <si>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</si>
  <si>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</si>
  <si>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</si>
  <si>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</si>
  <si>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</si>
  <si>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</si>
  <si>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</si>
  <si>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</si>
  <si>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</si>
  <si>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</si>
  <si>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</si>
  <si>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</si>
  <si>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</si>
  <si>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</si>
  <si>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</si>
  <si>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</si>
  <si>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</si>
  <si>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</si>
  <si>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</si>
  <si>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</si>
  <si>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</si>
  <si>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</si>
  <si>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</si>
  <si>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</si>
  <si>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</si>
  <si>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</si>
  <si>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</si>
  <si>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</si>
  <si>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</si>
  <si>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</si>
  <si>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</si>
  <si>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</si>
  <si>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</si>
  <si>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</si>
  <si>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</si>
  <si>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</si>
  <si>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</si>
  <si>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</si>
  <si>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</si>
  <si>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</si>
  <si>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</si>
  <si>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</si>
  <si>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</si>
  <si>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</si>
  <si>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</si>
  <si>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</si>
  <si>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</si>
  <si>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</si>
  <si>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</si>
  <si>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</si>
  <si>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</si>
  <si>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</si>
  <si>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</si>
  <si>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</si>
  <si>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</si>
  <si>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</si>
  <si>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</si>
  <si>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</si>
  <si>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</si>
  <si>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</si>
  <si>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</si>
  <si>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</si>
  <si>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</si>
  <si>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</si>
  <si>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</si>
  <si>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</si>
  <si>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</si>
  <si>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</si>
  <si>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</si>
  <si>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</si>
  <si>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</si>
  <si>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</si>
  <si>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</si>
  <si>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</si>
  <si>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</si>
  <si>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</si>
  <si>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</si>
  <si>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</si>
  <si>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</si>
  <si>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</si>
  <si>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</si>
  <si>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</si>
  <si>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</si>
  <si>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</si>
  <si>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</si>
  <si>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</si>
  <si>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</si>
  <si>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</si>
  <si>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</si>
  <si>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</si>
  <si>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</si>
  <si>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</si>
  <si>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</si>
  <si>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</si>
  <si>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</si>
  <si>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</si>
  <si>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</si>
  <si>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</si>
  <si>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</si>
  <si>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</si>
  <si>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</si>
  <si>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</si>
  <si>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</si>
  <si>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</si>
  <si>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</si>
  <si>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</si>
  <si>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</si>
  <si>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</si>
  <si>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</si>
  <si>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</si>
  <si>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</si>
  <si>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</si>
  <si>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</si>
  <si>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</si>
  <si>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</si>
  <si>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</si>
  <si>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</si>
  <si>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</si>
  <si>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</si>
  <si>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</si>
  <si>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</si>
  <si>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</si>
  <si>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</si>
  <si>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</si>
  <si>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</si>
  <si>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</si>
  <si>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</si>
  <si>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</si>
  <si>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</si>
  <si>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</si>
  <si>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</si>
  <si>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</si>
  <si>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</si>
  <si>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</si>
  <si>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</si>
  <si>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</si>
  <si>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</si>
  <si>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</si>
  <si>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</si>
  <si>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</si>
  <si>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</si>
  <si>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</si>
  <si>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</si>
  <si>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</si>
  <si>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</si>
  <si>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</si>
  <si>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</si>
  <si>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</si>
  <si>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</si>
  <si>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</si>
  <si>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</si>
  <si>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</si>
  <si>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</si>
  <si>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</si>
  <si>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</si>
  <si>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</si>
  <si>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</si>
  <si>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</si>
  <si>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</si>
  <si>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</si>
  <si>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</si>
  <si>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</si>
  <si>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</si>
  <si>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</si>
  <si>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</si>
  <si>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</si>
  <si>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</si>
  <si>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</si>
  <si>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</si>
  <si>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</si>
  <si>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</si>
  <si>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</si>
  <si>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</si>
  <si>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</si>
  <si>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</si>
  <si>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</si>
  <si>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</si>
  <si>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</si>
  <si>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</si>
  <si>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</si>
  <si>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</si>
  <si>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</si>
  <si>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</si>
  <si>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</si>
  <si>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</si>
  <si>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</si>
  <si>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</si>
  <si>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</si>
  <si>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</si>
  <si>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</si>
  <si>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</si>
  <si>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</si>
  <si>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</si>
  <si>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</si>
  <si>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</si>
  <si>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</si>
  <si>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</si>
  <si>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</si>
  <si>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</si>
  <si>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</si>
  <si>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</si>
  <si>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</si>
  <si>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</si>
  <si>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</si>
  <si>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</si>
  <si>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</si>
  <si>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</si>
  <si>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</si>
  <si>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</si>
  <si>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</si>
  <si>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</si>
  <si>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</si>
  <si>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</si>
  <si>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</si>
  <si>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</si>
  <si>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</si>
  <si>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</si>
  <si>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</si>
  <si>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</si>
  <si>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</si>
  <si>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</si>
  <si>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</si>
  <si>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</si>
  <si>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</si>
  <si>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</si>
  <si>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</si>
  <si>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</si>
  <si>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</si>
  <si>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</si>
  <si>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</si>
  <si>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</si>
  <si>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</si>
  <si>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</si>
  <si>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</si>
  <si>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</si>
  <si>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</si>
  <si>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</si>
  <si>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</si>
  <si>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</si>
  <si>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</si>
  <si>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</si>
  <si>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</si>
  <si>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</si>
  <si>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</si>
  <si>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</si>
  <si>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</si>
  <si>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</si>
  <si>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</si>
  <si>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</si>
  <si>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</si>
  <si>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</si>
  <si>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</si>
  <si>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</si>
  <si>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</si>
  <si>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</si>
  <si>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</si>
  <si>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</si>
  <si>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</si>
  <si>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</si>
  <si>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</si>
  <si>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</si>
  <si>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</si>
  <si>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</si>
  <si>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</si>
  <si>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</si>
  <si>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</si>
  <si>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</si>
  <si>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</si>
  <si>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</si>
  <si>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</si>
  <si>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</si>
  <si>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</si>
  <si>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</si>
  <si>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</si>
  <si>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</si>
  <si>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</si>
  <si>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</si>
  <si>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</si>
  <si>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</si>
  <si>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</si>
  <si>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</si>
  <si>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</si>
  <si>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</si>
  <si>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</si>
  <si>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</si>
  <si>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</si>
  <si>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</si>
  <si>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</si>
  <si>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</si>
  <si>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</si>
  <si>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</si>
  <si>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</si>
  <si>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</si>
  <si>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</si>
  <si>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</si>
  <si>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</si>
  <si>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</si>
  <si>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</si>
  <si>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</si>
  <si>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</si>
  <si>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</si>
  <si>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</si>
  <si>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</si>
  <si>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</si>
  <si>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</si>
  <si>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</si>
  <si>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</si>
  <si>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</si>
  <si>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</si>
  <si>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</si>
  <si>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</si>
  <si>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</si>
  <si>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</si>
  <si>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</si>
  <si>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</si>
  <si>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</si>
  <si>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</si>
  <si>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</si>
  <si>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</si>
  <si>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</si>
  <si>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</si>
  <si>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</si>
  <si>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</si>
  <si>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</si>
  <si>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</si>
  <si>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</si>
  <si>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</si>
  <si>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</si>
  <si>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</si>
  <si>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</si>
  <si>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</si>
  <si>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</si>
  <si>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</si>
  <si>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</si>
  <si>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</si>
  <si>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</si>
  <si>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</si>
  <si>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</si>
  <si>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</si>
  <si>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</si>
  <si>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</si>
  <si>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</si>
  <si>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</si>
  <si>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</si>
  <si>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</si>
  <si>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</si>
  <si>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</si>
  <si>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</si>
  <si>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</si>
  <si>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</si>
  <si>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</si>
  <si>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</si>
  <si>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</si>
  <si>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</si>
  <si>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</si>
  <si>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</si>
  <si>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</si>
  <si>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</si>
  <si>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</si>
  <si>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</si>
  <si>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</si>
  <si>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</si>
  <si>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</si>
  <si>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</si>
  <si>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</si>
  <si>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</si>
  <si>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</si>
  <si>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</si>
  <si>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</si>
  <si>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</si>
  <si>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</si>
  <si>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</si>
  <si>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</si>
  <si>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</si>
  <si>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</si>
  <si>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</si>
  <si>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</si>
  <si>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</si>
  <si>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</si>
  <si>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</si>
  <si>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</si>
  <si>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</si>
  <si>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</si>
  <si>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</si>
  <si>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</si>
  <si>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</si>
  <si>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</si>
  <si>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</si>
  <si>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</si>
  <si>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</si>
  <si>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</si>
  <si>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</si>
  <si>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</si>
  <si>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</si>
  <si>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</si>
  <si>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</si>
  <si>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</si>
  <si>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</si>
  <si>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</si>
  <si>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</si>
  <si>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</si>
  <si>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</si>
  <si>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</si>
  <si>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</si>
  <si>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</si>
  <si>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</si>
  <si>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</si>
  <si>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</si>
  <si>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</si>
  <si>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</si>
  <si>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</si>
  <si>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</si>
  <si>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</si>
  <si>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</si>
  <si>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</si>
  <si>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</si>
  <si>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</si>
  <si>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</si>
  <si>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</si>
  <si>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</si>
  <si>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</si>
  <si>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</si>
  <si>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</si>
  <si>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</si>
  <si>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</si>
  <si>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</si>
  <si>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</si>
  <si>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</si>
  <si>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</si>
  <si>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</si>
  <si>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</si>
  <si>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</si>
  <si>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</si>
  <si>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</si>
  <si>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</si>
  <si>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</si>
  <si>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</si>
  <si>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</si>
  <si>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</si>
  <si>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</si>
  <si>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</si>
  <si>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</si>
  <si>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</si>
  <si>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</si>
  <si>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</si>
  <si>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</si>
  <si>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</si>
  <si>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</si>
  <si>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</si>
  <si>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</si>
  <si>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</si>
  <si>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</si>
  <si>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</si>
  <si>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</si>
  <si>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</si>
  <si>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</si>
  <si>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</si>
  <si>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</si>
  <si>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</si>
  <si>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</si>
  <si>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</si>
  <si>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</si>
  <si>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</si>
  <si>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</si>
  <si>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</si>
  <si>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</si>
  <si>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</si>
  <si>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</si>
  <si>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</si>
  <si>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</si>
  <si>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</si>
  <si>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</si>
  <si>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</si>
  <si>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</si>
  <si>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</si>
  <si>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</si>
  <si>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</si>
  <si>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</si>
  <si>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</si>
  <si>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</si>
  <si>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</si>
  <si>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</si>
  <si>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</si>
  <si>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</si>
  <si>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</si>
  <si>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</si>
  <si>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</si>
  <si>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</si>
  <si>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</si>
  <si>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</si>
  <si>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</si>
  <si>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</si>
  <si>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</si>
  <si>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</si>
  <si>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</si>
  <si>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</si>
  <si>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</si>
  <si>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</si>
  <si>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</si>
  <si>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</si>
  <si>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</si>
  <si>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</si>
  <si>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</si>
  <si>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</si>
  <si>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</si>
  <si>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</si>
  <si>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</si>
  <si>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</si>
  <si>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</si>
  <si>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</si>
  <si>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</si>
  <si>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</si>
  <si>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</si>
  <si>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</si>
  <si>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</si>
  <si>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</si>
  <si>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</si>
  <si>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</si>
  <si>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</si>
  <si>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</si>
  <si>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</si>
  <si>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</si>
  <si>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</si>
  <si>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</si>
  <si>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</si>
  <si>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</si>
  <si>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</si>
  <si>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</si>
  <si>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</si>
  <si>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</si>
  <si>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</si>
  <si>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</si>
  <si>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</si>
  <si>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</si>
  <si>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</si>
  <si>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</si>
  <si>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</si>
  <si>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</si>
  <si>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</si>
  <si>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</si>
  <si>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</si>
  <si>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</si>
  <si>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</si>
  <si>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</si>
  <si>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</si>
  <si>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</si>
  <si>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</si>
  <si>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</si>
  <si>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</si>
  <si>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</si>
  <si>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</si>
  <si>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</si>
  <si>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</si>
  <si>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</si>
  <si>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</si>
  <si>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</si>
  <si>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</si>
  <si>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</si>
  <si>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</si>
  <si>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</si>
  <si>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</si>
  <si>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</si>
  <si>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</si>
  <si>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</si>
  <si>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</si>
  <si>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</si>
  <si>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</si>
  <si>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</si>
  <si>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</si>
  <si>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</si>
  <si>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</si>
  <si>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</si>
  <si>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</si>
  <si>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</si>
  <si>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</si>
  <si>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</si>
  <si>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</si>
  <si>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</si>
  <si>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</si>
  <si>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</si>
  <si>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</si>
  <si>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</si>
  <si>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</si>
  <si>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</si>
  <si>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</si>
  <si>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</si>
  <si>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</si>
  <si>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</si>
  <si>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</si>
  <si>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</si>
  <si>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</si>
  <si>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</si>
  <si>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</si>
  <si>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</si>
  <si>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</si>
  <si>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</si>
  <si>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</si>
  <si>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</si>
  <si>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</si>
  <si>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</si>
  <si>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</si>
  <si>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</si>
  <si>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</si>
  <si>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</si>
  <si>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</si>
  <si>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</si>
  <si>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</si>
  <si>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</si>
  <si>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</si>
  <si>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</si>
  <si>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</si>
  <si>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</si>
  <si>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</si>
  <si>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</si>
  <si>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</si>
  <si>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</si>
  <si>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</si>
  <si>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</si>
  <si>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</si>
  <si>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</si>
  <si>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</si>
  <si>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</si>
  <si>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</si>
  <si>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</si>
  <si>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</si>
  <si>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</si>
  <si>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</si>
  <si>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</si>
  <si>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</si>
  <si>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</si>
  <si>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</si>
  <si>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</si>
  <si>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</si>
  <si>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</si>
  <si>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</si>
  <si>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</si>
  <si>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</si>
  <si>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</si>
  <si>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</si>
  <si>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</si>
  <si>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</si>
  <si>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</si>
  <si>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</si>
  <si>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</si>
  <si>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</si>
  <si>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</si>
  <si>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</si>
  <si>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</si>
  <si>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</si>
  <si>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</si>
  <si>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</si>
  <si>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</si>
  <si>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</si>
  <si>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</si>
  <si>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</si>
  <si>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</si>
  <si>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</si>
  <si>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</si>
  <si>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</si>
  <si>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</si>
  <si>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</si>
  <si>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</si>
  <si>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</si>
  <si>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</si>
  <si>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</si>
  <si>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</si>
  <si>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</si>
  <si>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</si>
  <si>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</si>
  <si>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</si>
  <si>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</si>
  <si>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</si>
  <si>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</si>
  <si>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</si>
  <si>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</si>
  <si>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</si>
  <si>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</si>
  <si>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</si>
  <si>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</si>
  <si>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</si>
  <si>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</si>
  <si>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</si>
  <si>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</si>
  <si>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</si>
  <si>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</si>
  <si>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</si>
  <si>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</si>
  <si>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</si>
  <si>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</si>
  <si>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</si>
  <si>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</si>
  <si>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</si>
  <si>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</si>
  <si>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</si>
  <si>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</si>
  <si>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</si>
  <si>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</si>
  <si>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</si>
  <si>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</si>
  <si>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</si>
  <si>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</si>
  <si>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</si>
  <si>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</si>
  <si>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</si>
  <si>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</si>
  <si>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</si>
  <si>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</si>
  <si>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</si>
  <si>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</si>
  <si>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</si>
  <si>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</si>
  <si>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</si>
  <si>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</si>
  <si>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</si>
  <si>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</si>
  <si>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</si>
  <si>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</si>
  <si>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</si>
  <si>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</si>
  <si>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</si>
  <si>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</si>
  <si>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</si>
  <si>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</si>
  <si>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</si>
  <si>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</si>
  <si>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</si>
  <si>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</si>
  <si>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</si>
  <si>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</si>
  <si>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</si>
  <si>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</si>
  <si>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</si>
  <si>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</si>
  <si>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</si>
  <si>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</si>
  <si>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</si>
  <si>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</si>
  <si>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</si>
  <si>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</si>
  <si>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</si>
  <si>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</si>
  <si>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</si>
  <si>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</si>
  <si>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</si>
  <si>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</si>
  <si>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</si>
  <si>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</si>
  <si>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</si>
  <si>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</si>
  <si>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</si>
  <si>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</si>
  <si>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</si>
  <si>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</si>
  <si>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</si>
  <si>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</si>
  <si>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</si>
  <si>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</si>
  <si>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</si>
  <si>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</si>
  <si>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</si>
  <si>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</si>
  <si>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</si>
  <si>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</si>
  <si>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</si>
  <si>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</si>
  <si>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</si>
  <si>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</si>
  <si>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</si>
  <si>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</si>
  <si>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</si>
  <si>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</si>
  <si>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</si>
  <si>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</si>
  <si>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</si>
  <si>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</si>
  <si>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</si>
  <si>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</si>
  <si>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</si>
  <si>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</si>
  <si>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</si>
  <si>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</si>
  <si>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</si>
  <si>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</si>
  <si>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</si>
  <si>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</si>
  <si>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</si>
  <si>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</si>
  <si>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</si>
  <si>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</si>
  <si>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</si>
  <si>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</si>
  <si>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</si>
  <si>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</si>
  <si>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</si>
  <si>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</si>
  <si>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</si>
  <si>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</si>
  <si>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</si>
  <si>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</si>
  <si>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</si>
  <si>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</si>
  <si>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</si>
  <si>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</si>
  <si>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</si>
  <si>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</si>
  <si>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</si>
  <si>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</si>
  <si>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</si>
  <si>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</si>
  <si>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</si>
  <si>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</si>
  <si>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</si>
  <si>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</si>
  <si>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</si>
  <si>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</si>
  <si>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</si>
  <si>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</si>
  <si>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</si>
  <si>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</si>
  <si>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</si>
  <si>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</si>
  <si>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</si>
  <si>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</si>
  <si>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</si>
  <si>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</si>
  <si>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</si>
  <si>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</si>
  <si>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</si>
  <si>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</si>
  <si>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</si>
  <si>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</si>
  <si>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</si>
  <si>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</si>
  <si>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</si>
  <si>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</si>
  <si>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</si>
  <si>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</si>
  <si>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</si>
  <si>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</si>
  <si>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</si>
  <si>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</si>
  <si>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</si>
  <si>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</si>
  <si>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</si>
  <si>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</si>
  <si>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</si>
  <si>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</si>
  <si>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</si>
  <si>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</si>
  <si>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</si>
  <si>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</si>
  <si>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</si>
  <si>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</si>
  <si>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</si>
  <si>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</si>
  <si>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</si>
  <si>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</si>
  <si>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</si>
  <si>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</si>
  <si>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</si>
  <si>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</si>
  <si>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</si>
  <si>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</si>
  <si>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</si>
  <si>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</si>
  <si>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</si>
  <si>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</si>
  <si>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</si>
  <si>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</si>
  <si>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</si>
  <si>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</si>
  <si>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</si>
  <si>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</si>
  <si>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</si>
  <si>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</si>
  <si>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</si>
  <si>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</si>
  <si>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</si>
  <si>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</si>
  <si>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</si>
  <si>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</si>
  <si>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</si>
  <si>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</si>
  <si>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</si>
  <si>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</si>
  <si>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</si>
  <si>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</si>
  <si>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</si>
  <si>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</si>
  <si>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</si>
  <si>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</si>
  <si>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</si>
  <si>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</si>
  <si>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</si>
  <si>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</si>
  <si>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</si>
  <si>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</si>
  <si>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</si>
  <si>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</si>
  <si>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</si>
  <si>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</si>
  <si>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</si>
  <si>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</si>
  <si>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</si>
  <si>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</si>
  <si>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</si>
  <si>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</si>
  <si>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</si>
  <si>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</si>
  <si>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</si>
  <si>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</si>
  <si>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</si>
  <si>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</si>
  <si>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</si>
  <si>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</si>
  <si>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</si>
  <si>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</si>
  <si>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</si>
  <si>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</si>
  <si>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</si>
  <si>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</si>
  <si>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</si>
  <si>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</si>
  <si>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</si>
  <si>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</si>
  <si>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</si>
  <si>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</si>
  <si>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</si>
  <si>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</si>
  <si>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</si>
  <si>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</si>
  <si>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</si>
  <si>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</si>
  <si>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</si>
  <si>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</si>
  <si>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</si>
  <si>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</si>
  <si>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</si>
  <si>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</si>
  <si>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</si>
  <si>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</si>
  <si>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</si>
  <si>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</si>
  <si>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</si>
  <si>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</si>
  <si>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</si>
  <si>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</si>
  <si>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</si>
  <si>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</si>
  <si>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</si>
  <si>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</si>
  <si>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</si>
  <si>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</si>
  <si>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</si>
  <si>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</si>
  <si>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</si>
  <si>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</si>
  <si>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</si>
  <si>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</si>
  <si>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</si>
  <si>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</si>
  <si>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</si>
  <si>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</si>
  <si>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</si>
  <si>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</si>
  <si>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</si>
  <si>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</si>
  <si>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</si>
  <si>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</si>
  <si>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</si>
  <si>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</si>
  <si>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</si>
  <si>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</si>
  <si>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</si>
  <si>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</si>
  <si>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</si>
  <si>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</si>
  <si>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</si>
  <si>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</si>
  <si>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</si>
  <si>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</si>
  <si>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</si>
  <si>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</si>
  <si>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</si>
  <si>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</si>
  <si>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</si>
  <si>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</si>
  <si>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</si>
  <si>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</si>
  <si>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</si>
  <si>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</si>
  <si>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</si>
  <si>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</si>
  <si>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</si>
  <si>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</si>
  <si>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</si>
  <si>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</si>
  <si>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</si>
  <si>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</si>
  <si>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</si>
  <si>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</si>
  <si>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</si>
  <si>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</si>
  <si>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</si>
  <si>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</si>
  <si>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</si>
  <si>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</si>
  <si>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</si>
  <si>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</si>
  <si>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</si>
  <si>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</si>
  <si>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</si>
  <si>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</si>
  <si>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</si>
  <si>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</si>
  <si>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</si>
  <si>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</si>
  <si>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</si>
  <si>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</si>
  <si>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</si>
  <si>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</si>
  <si>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</si>
  <si>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</si>
  <si>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</si>
  <si>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</si>
  <si>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</si>
  <si>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</si>
  <si>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</si>
  <si>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</si>
  <si>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</si>
  <si>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</si>
  <si>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</si>
  <si>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</si>
  <si>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</si>
  <si>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</si>
  <si>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</si>
  <si>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</si>
  <si>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</si>
  <si>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</si>
  <si>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</si>
  <si>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</si>
  <si>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</si>
  <si>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</si>
  <si>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</si>
  <si>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</si>
  <si>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</si>
  <si>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</si>
  <si>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</si>
  <si>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</si>
  <si>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</si>
  <si>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</si>
  <si>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</si>
  <si>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</si>
  <si>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</si>
  <si>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</si>
  <si>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</si>
  <si>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</si>
  <si>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</si>
  <si>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</si>
  <si>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</si>
  <si>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</si>
  <si>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</si>
  <si>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</si>
  <si>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</si>
  <si>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</si>
  <si>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</si>
  <si>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</si>
  <si>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</si>
  <si>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</si>
  <si>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</si>
  <si>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</si>
  <si>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</si>
  <si>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</si>
  <si>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</si>
  <si>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</si>
  <si>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</si>
  <si>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</si>
  <si>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</si>
  <si>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</si>
  <si>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</si>
  <si>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</si>
  <si>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</si>
  <si>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</si>
  <si>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</si>
  <si>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</si>
  <si>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</si>
  <si>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</si>
  <si>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</si>
  <si>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</si>
  <si>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</si>
  <si>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</si>
  <si>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</si>
  <si>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</si>
  <si>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</si>
  <si>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</si>
  <si>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</si>
  <si>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</si>
  <si>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</si>
  <si>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</si>
  <si>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</si>
  <si>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</si>
  <si>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</si>
  <si>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</si>
  <si>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</si>
  <si>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</si>
  <si>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</si>
  <si>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</si>
  <si>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</si>
  <si>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</si>
  <si>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</si>
  <si>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</si>
  <si>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</si>
  <si>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</si>
  <si>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</si>
  <si>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</si>
  <si>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</si>
  <si>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</si>
  <si>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</si>
  <si>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</si>
  <si>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</si>
  <si>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</si>
  <si>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</si>
  <si>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</si>
  <si>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</si>
  <si>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</si>
  <si>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</si>
  <si>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</si>
  <si>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</si>
  <si>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</si>
  <si>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</si>
  <si>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</si>
  <si>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</si>
  <si>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</si>
  <si>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</si>
  <si>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</si>
  <si>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</si>
  <si>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</si>
  <si>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</si>
  <si>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</si>
  <si>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</si>
  <si>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</si>
  <si>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</si>
  <si>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</si>
  <si>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</si>
  <si>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</si>
  <si>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</si>
  <si>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</si>
  <si>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</si>
  <si>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</si>
  <si>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</si>
  <si>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</si>
  <si>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</si>
  <si>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</si>
  <si>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</si>
  <si>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</si>
  <si>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</si>
  <si>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</si>
  <si>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</si>
  <si>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</si>
  <si>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</si>
  <si>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</si>
  <si>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</si>
  <si>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</si>
  <si>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</si>
  <si>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</si>
  <si>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</si>
  <si>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</si>
  <si>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</si>
  <si>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</si>
  <si>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</si>
  <si>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</si>
  <si>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</si>
  <si>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</si>
  <si>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</si>
  <si>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</si>
  <si>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</si>
  <si>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</si>
  <si>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</si>
  <si>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</si>
  <si>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</si>
  <si>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</si>
  <si>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</si>
  <si>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</si>
  <si>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</si>
  <si>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</si>
  <si>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</si>
  <si>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</si>
  <si>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</si>
  <si>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</si>
  <si>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</si>
  <si>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</si>
  <si>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</si>
  <si>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</si>
  <si>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</si>
  <si>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</si>
  <si>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</si>
  <si>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</si>
  <si>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</si>
  <si>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</si>
  <si>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</si>
  <si>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</si>
  <si>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</si>
  <si>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</si>
  <si>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</si>
  <si>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</si>
  <si>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</si>
  <si>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</si>
  <si>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</si>
  <si>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</si>
  <si>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</si>
  <si>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</si>
  <si>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</si>
  <si>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</si>
  <si>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</si>
  <si>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</si>
  <si>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</si>
  <si>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</si>
  <si>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</si>
  <si>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</si>
  <si>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</si>
  <si>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</si>
  <si>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</si>
  <si>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</si>
  <si>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</si>
  <si>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</si>
  <si>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</si>
  <si>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</si>
  <si>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</si>
  <si>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</si>
  <si>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</si>
  <si>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</si>
  <si>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</si>
  <si>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</si>
  <si>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</si>
  <si>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</si>
  <si>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</si>
  <si>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</si>
  <si>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</si>
  <si>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</si>
  <si>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</si>
  <si>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</si>
  <si>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</si>
  <si>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</si>
  <si>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</si>
  <si>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</si>
  <si>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</si>
  <si>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</si>
  <si>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</si>
  <si>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</si>
  <si>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</si>
  <si>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</si>
  <si>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</si>
  <si>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</si>
  <si>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</si>
  <si>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</si>
  <si>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</si>
  <si>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</si>
  <si>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</si>
  <si>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</si>
  <si>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</si>
  <si>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</si>
  <si>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</si>
  <si>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</si>
  <si>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</si>
  <si>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</si>
  <si>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</si>
  <si>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</si>
  <si>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</si>
  <si>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</si>
  <si>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</si>
  <si>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</si>
  <si>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</si>
  <si>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</si>
  <si>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</si>
  <si>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</si>
  <si>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</si>
  <si>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</si>
  <si>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</si>
  <si>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</si>
  <si>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</si>
  <si>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</si>
  <si>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</si>
  <si>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</si>
  <si>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</si>
  <si>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</si>
  <si>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</si>
  <si>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</si>
  <si>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</si>
  <si>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</si>
  <si>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</si>
  <si>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</si>
  <si>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</si>
  <si>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</si>
  <si>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</si>
  <si>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</si>
  <si>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</si>
  <si>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</si>
  <si>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</si>
  <si>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</si>
  <si>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</si>
  <si>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</si>
  <si>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</si>
  <si>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</si>
  <si>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</si>
  <si>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</si>
  <si>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</si>
  <si>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</si>
  <si>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</si>
  <si>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</si>
  <si>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</si>
  <si>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</si>
  <si>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</si>
  <si>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</si>
  <si>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</si>
  <si>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</si>
  <si>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</si>
  <si>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</si>
  <si>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</si>
  <si>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</si>
  <si>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</si>
  <si>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</si>
  <si>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</si>
  <si>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</si>
  <si>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</si>
  <si>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</si>
  <si>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</si>
  <si>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</si>
  <si>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</si>
  <si>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</si>
  <si>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</si>
  <si>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</si>
  <si>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</si>
  <si>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</si>
  <si>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</si>
  <si>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</si>
  <si>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</si>
  <si>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</si>
  <si>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</si>
  <si>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</si>
  <si>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</si>
  <si>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</si>
  <si>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</si>
  <si>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</si>
  <si>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</si>
  <si>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</si>
  <si>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</si>
  <si>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</si>
  <si>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</si>
  <si>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</si>
  <si>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</si>
  <si>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</si>
  <si>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</si>
  <si>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</si>
  <si>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</si>
  <si>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</si>
  <si>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</si>
  <si>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</si>
  <si>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</si>
  <si>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</si>
  <si>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</si>
  <si>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</si>
  <si>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</si>
  <si>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</si>
  <si>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</si>
  <si>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</si>
  <si>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</si>
  <si>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</si>
  <si>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</si>
  <si>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</si>
  <si>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</si>
  <si>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</si>
  <si>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</si>
  <si>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</si>
  <si>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</si>
  <si>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</si>
  <si>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</si>
  <si>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</si>
  <si>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</si>
  <si>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</si>
  <si>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</si>
  <si>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</si>
  <si>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</si>
  <si>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</si>
  <si>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</si>
  <si>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</si>
  <si>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</si>
  <si>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</si>
  <si>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</si>
  <si>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</si>
  <si>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</si>
  <si>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</si>
  <si>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</si>
  <si>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</si>
  <si>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</si>
  <si>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</si>
  <si>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</si>
  <si>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</si>
  <si>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</si>
  <si>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</si>
  <si>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</si>
  <si>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</si>
  <si>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</si>
  <si>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</si>
  <si>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</si>
  <si>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</si>
  <si>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</si>
  <si>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</si>
  <si>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</si>
  <si>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</si>
  <si>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</si>
  <si>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</si>
  <si>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</si>
  <si>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</si>
  <si>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</si>
  <si>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</si>
  <si>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</si>
  <si>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</si>
  <si>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</si>
  <si>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</si>
  <si>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</si>
  <si>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</si>
  <si>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</si>
  <si>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</si>
  <si>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</si>
  <si>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</si>
  <si>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</si>
  <si>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</si>
  <si>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</si>
  <si>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</si>
  <si>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</si>
  <si>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</si>
  <si>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</si>
  <si>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</si>
  <si>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</si>
  <si>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</si>
  <si>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</si>
  <si>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</si>
  <si>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</si>
  <si>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</si>
  <si>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</si>
  <si>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</si>
  <si>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</si>
  <si>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</si>
  <si>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</si>
  <si>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</si>
  <si>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</si>
  <si>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</si>
  <si>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</si>
  <si>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</si>
  <si>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</si>
  <si>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</si>
  <si>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</si>
  <si>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</si>
  <si>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</si>
  <si>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</si>
  <si>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</si>
  <si>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</si>
  <si>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</si>
  <si>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</si>
  <si>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</si>
  <si>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</si>
  <si>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</si>
  <si>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</si>
  <si>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</si>
  <si>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</si>
  <si>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</si>
  <si>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</si>
  <si>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</si>
  <si>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</si>
  <si>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</si>
  <si>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</si>
  <si>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</si>
  <si>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</si>
  <si>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</si>
  <si>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</si>
  <si>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</si>
  <si>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</si>
  <si>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</si>
  <si>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</si>
  <si>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</si>
  <si>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</si>
  <si>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</si>
  <si>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</si>
  <si>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</si>
  <si>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</si>
  <si>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</si>
  <si>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</si>
  <si>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</si>
  <si>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</si>
  <si>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</si>
  <si>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</si>
  <si>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</si>
  <si>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</si>
  <si>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</si>
  <si>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</si>
  <si>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</si>
  <si>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</si>
  <si>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</si>
  <si>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</si>
  <si>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</si>
  <si>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</si>
  <si>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</si>
  <si>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</si>
  <si>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</si>
  <si>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</si>
  <si>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</si>
  <si>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</si>
  <si>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</si>
  <si>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</si>
  <si>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</si>
  <si>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</si>
  <si>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</si>
  <si>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</si>
  <si>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</si>
  <si>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</si>
  <si>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</si>
  <si>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</si>
  <si>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</si>
  <si>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</si>
  <si>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</si>
  <si>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</si>
  <si>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</si>
  <si>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</si>
  <si>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</si>
  <si>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</si>
  <si>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</si>
  <si>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</si>
  <si>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</si>
  <si>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</si>
  <si>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</si>
  <si>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</si>
  <si>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</si>
  <si>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</si>
  <si>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</si>
  <si>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</si>
  <si>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</si>
  <si>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</si>
  <si>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</si>
  <si>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</si>
  <si>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</si>
  <si>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</si>
  <si>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</si>
  <si>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</si>
  <si>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</si>
  <si>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</si>
  <si>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</si>
  <si>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</si>
  <si>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</si>
  <si>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</si>
  <si>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</si>
  <si>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</si>
  <si>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</si>
  <si>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</si>
  <si>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</si>
  <si>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</si>
  <si>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</si>
  <si>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</si>
  <si>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</si>
  <si>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</si>
  <si>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</si>
  <si>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</si>
  <si>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</si>
  <si>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</si>
  <si>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</si>
  <si>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</si>
  <si>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</si>
  <si>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</si>
  <si>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</si>
  <si>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</si>
  <si>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</si>
  <si>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</si>
  <si>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</si>
  <si>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</si>
  <si>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</si>
  <si>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</si>
  <si>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</si>
  <si>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</si>
  <si>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</si>
  <si>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</si>
  <si>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</si>
  <si>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</si>
  <si>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</si>
  <si>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</si>
  <si>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</si>
  <si>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</si>
  <si>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</si>
  <si>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</si>
  <si>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</si>
  <si>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</si>
  <si>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</si>
  <si>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</si>
  <si>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</si>
  <si>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</si>
  <si>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</si>
  <si>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</si>
  <si>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</si>
  <si>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</si>
  <si>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</si>
  <si>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</si>
  <si>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</si>
  <si>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</si>
  <si>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</si>
  <si>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</si>
  <si>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</si>
  <si>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</si>
  <si>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</si>
  <si>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</si>
  <si>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</si>
  <si>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</si>
  <si>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</si>
  <si>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</si>
  <si>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</si>
  <si>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</si>
  <si>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</si>
  <si>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</si>
  <si>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</si>
  <si>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</si>
  <si>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</si>
  <si>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</si>
  <si>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</si>
  <si>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</si>
  <si>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</si>
  <si>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</si>
  <si>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</si>
  <si>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</si>
  <si>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</si>
  <si>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</si>
  <si>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</si>
  <si>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</si>
  <si>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</si>
  <si>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</si>
  <si>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</si>
  <si>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</si>
  <si>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</si>
  <si>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</si>
  <si>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</si>
  <si>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</si>
  <si>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</si>
  <si>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</si>
  <si>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</si>
  <si>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</si>
  <si>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</si>
  <si>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</si>
  <si>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</si>
  <si>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</si>
  <si>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</si>
  <si>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</si>
  <si>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</si>
  <si>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</si>
  <si>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</si>
  <si>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</si>
  <si>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</si>
  <si>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</si>
  <si>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</si>
  <si>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</si>
  <si>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</si>
  <si>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</si>
  <si>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</si>
  <si>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</si>
  <si>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</si>
  <si>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</si>
  <si>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</si>
  <si>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</si>
  <si>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</si>
  <si>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</si>
  <si>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</si>
  <si>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</si>
  <si>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</si>
  <si>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</si>
  <si>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</si>
  <si>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</si>
  <si>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</si>
  <si>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</si>
  <si>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</si>
  <si>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</si>
  <si>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</si>
  <si>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</si>
  <si>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</si>
  <si>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</si>
  <si>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</si>
  <si>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</si>
  <si>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</si>
  <si>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</si>
  <si>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</si>
  <si>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</si>
  <si>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</si>
  <si>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</si>
  <si>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</si>
  <si>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</si>
  <si>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</si>
  <si>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</si>
  <si>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</si>
  <si>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</si>
  <si>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</si>
  <si>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</si>
  <si>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</si>
  <si>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</si>
  <si>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</si>
  <si>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</si>
  <si>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</si>
  <si>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</si>
  <si>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</si>
  <si>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</si>
  <si>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</si>
  <si>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</si>
  <si>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</si>
  <si>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</si>
  <si>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</si>
  <si>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</si>
  <si>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</si>
  <si>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</si>
  <si>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</si>
  <si>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</si>
  <si>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</si>
  <si>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</si>
  <si>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</si>
  <si>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</si>
  <si>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</si>
  <si>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</si>
  <si>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</si>
  <si>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</si>
  <si>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</si>
  <si>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</si>
  <si>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</si>
  <si>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</si>
  <si>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</si>
  <si>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</si>
  <si>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</si>
  <si>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</si>
  <si>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</si>
  <si>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</si>
  <si>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</si>
  <si>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</si>
  <si>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</si>
  <si>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</si>
  <si>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</si>
  <si>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</si>
  <si>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</si>
  <si>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</si>
  <si>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</si>
  <si>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</si>
  <si>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</si>
  <si>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</si>
  <si>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</si>
  <si>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</si>
  <si>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</si>
  <si>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</si>
  <si>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</si>
  <si>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</si>
  <si>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</si>
  <si>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</si>
  <si>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</si>
  <si>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</si>
  <si>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</si>
  <si>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</si>
  <si>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</si>
  <si>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</si>
  <si>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</si>
  <si>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</si>
  <si>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</si>
  <si>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</si>
  <si>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</si>
  <si>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</si>
  <si>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</si>
  <si>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</si>
  <si>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</si>
  <si>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</si>
  <si>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</si>
  <si>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</si>
  <si>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</si>
  <si>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</si>
  <si>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</si>
  <si>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</si>
  <si>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</si>
  <si>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</si>
  <si>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</si>
  <si>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</si>
  <si>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</si>
  <si>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</si>
  <si>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</si>
  <si>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</si>
  <si>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</si>
  <si>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</si>
  <si>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</si>
  <si>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</si>
  <si>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</si>
  <si>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</si>
  <si>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</si>
  <si>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</si>
  <si>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</si>
  <si>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</si>
  <si>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</si>
  <si>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</si>
  <si>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</si>
  <si>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</si>
  <si>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</si>
  <si>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</si>
  <si>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</si>
  <si>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</si>
  <si>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</si>
  <si>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</si>
  <si>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</si>
  <si>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</si>
  <si>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</si>
  <si>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</si>
  <si>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</si>
  <si>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</si>
  <si>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</si>
  <si>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</si>
  <si>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</si>
  <si>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</si>
  <si>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</si>
  <si>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</si>
  <si>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</si>
  <si>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</si>
  <si>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</si>
  <si>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</si>
  <si>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</si>
  <si>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</si>
  <si>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</si>
  <si>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</si>
  <si>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</si>
  <si>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</si>
  <si>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</si>
  <si>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</si>
  <si>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</si>
  <si>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</si>
  <si>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</si>
  <si>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</si>
  <si>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</si>
  <si>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</si>
  <si>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</si>
  <si>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</si>
  <si>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</si>
  <si>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</si>
  <si>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</si>
  <si>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</si>
  <si>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</si>
  <si>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</si>
  <si>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</si>
  <si>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</si>
  <si>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</si>
  <si>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</si>
  <si>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</si>
  <si>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</si>
  <si>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</si>
  <si>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</si>
  <si>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</si>
  <si>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</si>
  <si>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</si>
  <si>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</si>
  <si>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</si>
  <si>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</si>
  <si>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</si>
  <si>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</si>
  <si>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</si>
  <si>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</si>
  <si>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</si>
  <si>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</si>
  <si>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</si>
  <si>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</si>
  <si>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</si>
  <si>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</si>
  <si>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</si>
  <si>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</si>
  <si>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</si>
  <si>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</si>
  <si>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</si>
  <si>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</si>
  <si>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</si>
  <si>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</si>
  <si>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</si>
  <si>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</si>
  <si>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</si>
  <si>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</si>
  <si>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</si>
  <si>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</si>
  <si>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</si>
  <si>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</si>
  <si>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</si>
  <si>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</si>
  <si>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</si>
  <si>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</si>
  <si>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</si>
  <si>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</si>
  <si>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</si>
  <si>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</si>
  <si>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</si>
  <si>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</si>
  <si>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</si>
  <si>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</si>
  <si>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</si>
  <si>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</si>
  <si>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</si>
  <si>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</si>
  <si>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</si>
  <si>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</si>
  <si>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</si>
  <si>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</si>
  <si>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</si>
  <si>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</si>
  <si>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</si>
  <si>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</si>
  <si>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</si>
  <si>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</si>
  <si>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</si>
  <si>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</si>
  <si>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</si>
  <si>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</si>
  <si>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</si>
  <si>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</si>
  <si>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</si>
  <si>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</si>
  <si>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</si>
  <si>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</si>
  <si>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</si>
  <si>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</si>
  <si>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</si>
  <si>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</si>
  <si>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</si>
  <si>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</si>
  <si>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</si>
  <si>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</si>
  <si>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</si>
  <si>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</si>
  <si>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</si>
  <si>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</si>
  <si>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</si>
  <si>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</si>
  <si>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</si>
  <si>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</si>
  <si>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</si>
  <si>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</si>
  <si>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</si>
  <si>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</si>
  <si>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</si>
  <si>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</si>
  <si>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</si>
  <si>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</si>
  <si>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</si>
  <si>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</si>
  <si>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</si>
  <si>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</si>
  <si>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</si>
  <si>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</si>
  <si>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</si>
  <si>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</si>
  <si>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</si>
  <si>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</si>
  <si>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</si>
  <si>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</si>
  <si>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</si>
  <si>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</si>
  <si>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</si>
  <si>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</si>
  <si>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</si>
  <si>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</si>
  <si>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</si>
  <si>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</si>
  <si>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</si>
  <si>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</si>
  <si>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</si>
  <si>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</si>
  <si>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</si>
  <si>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</si>
  <si>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</si>
  <si>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</si>
  <si>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</si>
  <si>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</si>
  <si>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</si>
  <si>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</si>
  <si>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</si>
  <si>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</si>
  <si>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</si>
  <si>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</si>
  <si>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</si>
  <si>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</si>
  <si>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</si>
  <si>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</si>
  <si>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</si>
  <si>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</si>
  <si>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</si>
  <si>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</si>
  <si>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</si>
  <si>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</si>
  <si>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</si>
  <si>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</si>
  <si>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</si>
  <si>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</si>
  <si>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</si>
  <si>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</si>
  <si>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</si>
  <si>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</si>
  <si>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</si>
  <si>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</si>
  <si>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</si>
  <si>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</si>
  <si>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</si>
  <si>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</si>
  <si>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</si>
  <si>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</si>
  <si>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</si>
  <si>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</si>
  <si>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</si>
  <si>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</si>
  <si>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</si>
  <si>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</si>
  <si>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</si>
  <si>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</si>
  <si>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</si>
  <si>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</si>
  <si>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</si>
  <si>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</si>
  <si>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</si>
  <si>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</si>
  <si>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</si>
  <si>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</si>
  <si>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</si>
  <si>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</si>
  <si>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</si>
  <si>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</si>
  <si>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</si>
  <si>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</si>
  <si>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</si>
  <si>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</si>
  <si>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</si>
  <si>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</si>
  <si>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</si>
  <si>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</si>
  <si>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</si>
  <si>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</si>
  <si>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</si>
  <si>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</si>
  <si>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</si>
  <si>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</si>
  <si>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</si>
  <si>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</si>
  <si>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</si>
  <si>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</si>
  <si>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</si>
  <si>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</si>
  <si>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</si>
  <si>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</si>
  <si>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</si>
  <si>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</si>
  <si>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</si>
  <si>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</si>
  <si>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</si>
  <si>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</si>
  <si>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</si>
  <si>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</si>
  <si>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</si>
  <si>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</si>
  <si>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</si>
  <si>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</si>
  <si>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</si>
  <si>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</si>
  <si>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</si>
  <si>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</si>
  <si>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</si>
  <si>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</si>
  <si>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</si>
  <si>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</si>
  <si>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</si>
  <si>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</si>
  <si>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</si>
  <si>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</si>
  <si>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</si>
  <si>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</si>
  <si>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</si>
  <si>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</si>
  <si>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</si>
  <si>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</si>
  <si>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</si>
  <si>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</si>
  <si>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</si>
  <si>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</si>
  <si>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</si>
  <si>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</si>
  <si>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</si>
  <si>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</si>
  <si>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</si>
  <si>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</si>
  <si>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</si>
  <si>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</si>
  <si>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</si>
  <si>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</si>
  <si>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</si>
  <si>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</si>
  <si>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</si>
  <si>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</si>
  <si>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</si>
  <si>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</si>
  <si>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</si>
  <si>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</si>
  <si>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</si>
  <si>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</si>
  <si>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</si>
  <si>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</si>
  <si>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</si>
  <si>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</si>
  <si>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</si>
  <si>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</si>
  <si>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</si>
  <si>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</si>
  <si>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</si>
  <si>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</si>
  <si>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</si>
  <si>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</si>
  <si>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</si>
  <si>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</si>
  <si>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</si>
  <si>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</si>
  <si>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</si>
  <si>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</si>
  <si>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</si>
  <si>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</si>
  <si>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</si>
  <si>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</si>
  <si>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</si>
  <si>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</si>
  <si>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</si>
  <si>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</si>
  <si>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</si>
  <si>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</si>
  <si>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</si>
  <si>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</si>
  <si>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</si>
  <si>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</si>
  <si>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</si>
  <si>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</si>
  <si>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</si>
  <si>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</si>
  <si>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</si>
  <si>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</si>
  <si>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</si>
  <si>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</si>
  <si>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</si>
  <si>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</si>
  <si>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</si>
  <si>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</si>
  <si>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</si>
  <si>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</si>
  <si>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</si>
  <si>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</si>
  <si>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</si>
  <si>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</si>
  <si>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</si>
  <si>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</si>
  <si>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</si>
  <si>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</si>
  <si>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</si>
  <si>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</si>
  <si>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</si>
  <si>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</si>
  <si>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</si>
  <si>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</si>
  <si>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</si>
  <si>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</si>
  <si>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</si>
  <si>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</si>
  <si>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</si>
  <si>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</si>
  <si>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</si>
  <si>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</si>
  <si>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</si>
  <si>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</si>
  <si>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</si>
  <si>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</si>
  <si>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</si>
  <si>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</si>
  <si>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</si>
  <si>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</si>
  <si>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</si>
  <si>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</si>
  <si>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</si>
  <si>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</si>
  <si>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</si>
  <si>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</si>
  <si>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</si>
  <si>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</si>
  <si>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</si>
  <si>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</si>
  <si>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</si>
  <si>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</si>
  <si>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</si>
  <si>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</si>
  <si>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</si>
  <si>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</si>
  <si>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</si>
  <si>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</si>
  <si>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</si>
  <si>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</si>
  <si>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</si>
  <si>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</si>
  <si>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</si>
  <si>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</si>
  <si>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</si>
  <si>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</si>
  <si>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</si>
  <si>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</si>
  <si>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</si>
  <si>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</si>
  <si>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</si>
  <si>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</si>
  <si>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</si>
  <si>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</si>
  <si>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</si>
  <si>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</si>
  <si>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</si>
  <si>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</si>
  <si>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</si>
  <si>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</si>
  <si>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</si>
  <si>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</si>
  <si>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</si>
  <si>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</si>
  <si>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</si>
  <si>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</si>
  <si>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</si>
  <si>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</si>
  <si>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</si>
  <si>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</si>
  <si>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</si>
  <si>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</si>
  <si>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</si>
  <si>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</si>
  <si>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</si>
  <si>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</si>
  <si>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</si>
  <si>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</si>
  <si>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</si>
  <si>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</si>
  <si>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</si>
  <si>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</si>
  <si>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</si>
  <si>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</si>
  <si>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</si>
  <si>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</si>
  <si>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</si>
  <si>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</si>
  <si>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</si>
  <si>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</si>
  <si>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</si>
  <si>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</si>
  <si>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</si>
  <si>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</si>
  <si>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</si>
  <si>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</si>
  <si>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</si>
  <si>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</si>
  <si>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</si>
  <si>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</si>
  <si>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</si>
  <si>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</si>
  <si>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</si>
  <si>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</si>
  <si>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</si>
  <si>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</si>
  <si>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</si>
  <si>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</si>
  <si>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</si>
  <si>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</si>
  <si>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</si>
  <si>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</si>
  <si>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</si>
  <si>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</si>
  <si>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</si>
  <si>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</si>
  <si>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</si>
  <si>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</si>
  <si>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</si>
  <si>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</si>
  <si>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</si>
  <si>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</si>
  <si>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</si>
  <si>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</si>
  <si>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</si>
  <si>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</si>
  <si>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</si>
  <si>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</si>
  <si>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</si>
  <si>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</si>
  <si>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</si>
  <si>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</si>
  <si>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</si>
  <si>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</si>
  <si>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</si>
  <si>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</si>
  <si>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</si>
  <si>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</si>
  <si>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</si>
  <si>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</si>
  <si>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</si>
  <si>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</si>
  <si>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</si>
  <si>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</si>
  <si>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</si>
  <si>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</si>
  <si>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</si>
  <si>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</si>
  <si>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</si>
  <si>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</si>
  <si>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</si>
  <si>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</si>
  <si>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</si>
  <si>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</si>
  <si>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</si>
  <si>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</si>
  <si>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</si>
  <si>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</si>
  <si>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</si>
  <si>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</si>
  <si>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</si>
  <si>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</si>
  <si>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</si>
  <si>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</si>
  <si>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</si>
  <si>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</si>
  <si>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</si>
  <si>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</si>
  <si>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</si>
  <si>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</si>
  <si>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</si>
  <si>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</si>
  <si>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</si>
  <si>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</si>
  <si>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</si>
  <si>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</si>
  <si>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</si>
  <si>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</si>
  <si>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</si>
  <si>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</si>
  <si>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</si>
  <si>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</si>
  <si>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</si>
  <si>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</si>
  <si>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</si>
  <si>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</si>
  <si>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</si>
  <si>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</si>
  <si>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</si>
  <si>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</si>
  <si>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</si>
  <si>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</si>
  <si>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</si>
  <si>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</si>
  <si>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</si>
  <si>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</si>
  <si>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</si>
  <si>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</si>
  <si>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</si>
  <si>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</si>
  <si>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</si>
  <si>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</si>
  <si>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</si>
  <si>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</si>
  <si>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</si>
  <si>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</si>
  <si>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</si>
  <si>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</si>
  <si>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</si>
  <si>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</si>
  <si>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</si>
  <si>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</si>
  <si>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</si>
  <si>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</si>
  <si>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</si>
  <si>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</si>
  <si>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</si>
  <si>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</si>
  <si>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</si>
  <si>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</si>
  <si>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</si>
  <si>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</si>
  <si>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</si>
  <si>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</si>
  <si>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</si>
  <si>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</si>
  <si>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</si>
  <si>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</si>
  <si>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</si>
  <si>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</si>
  <si>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</si>
  <si>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</si>
  <si>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</si>
  <si>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</si>
  <si>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</si>
  <si>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</si>
  <si>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</si>
  <si>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</si>
  <si>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</si>
  <si>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</si>
  <si>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</si>
  <si>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</si>
  <si>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</si>
  <si>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</si>
  <si>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</si>
  <si>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</si>
  <si>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</si>
  <si>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</si>
  <si>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</si>
  <si>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</si>
  <si>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</si>
  <si>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</si>
  <si>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</si>
  <si>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</si>
  <si>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</si>
  <si>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</si>
  <si>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</si>
  <si>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</si>
  <si>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</si>
  <si>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</si>
  <si>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</si>
  <si>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</si>
  <si>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</si>
  <si>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</si>
  <si>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</si>
  <si>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</si>
  <si>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</si>
  <si>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</si>
  <si>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</si>
  <si>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</si>
  <si>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</si>
  <si>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</si>
  <si>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</si>
  <si>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</si>
  <si>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</si>
  <si>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</si>
  <si>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</si>
  <si>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</si>
  <si>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</si>
  <si>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</si>
  <si>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</si>
  <si>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</si>
  <si>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</si>
  <si>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</si>
  <si>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</si>
  <si>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</si>
  <si>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</si>
  <si>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</si>
  <si>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</si>
  <si>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</si>
  <si>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</si>
  <si>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</si>
  <si>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</si>
  <si>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</si>
  <si>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</si>
  <si>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</si>
  <si>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</si>
  <si>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</si>
  <si>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</si>
  <si>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</si>
  <si>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</si>
  <si>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</si>
  <si>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</si>
  <si>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</si>
  <si>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</si>
  <si>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</si>
  <si>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</si>
  <si>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</si>
  <si>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</si>
  <si>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</si>
  <si>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</si>
  <si>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</si>
  <si>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</si>
  <si>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</si>
  <si>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</si>
  <si>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</si>
  <si>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</si>
  <si>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</si>
  <si>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</si>
  <si>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</si>
  <si>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</si>
  <si>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</si>
  <si>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</si>
  <si>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</si>
  <si>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</si>
  <si>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</si>
  <si>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</si>
  <si>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</si>
  <si>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</si>
  <si>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</si>
  <si>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</si>
  <si>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</si>
  <si>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</si>
  <si>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</si>
  <si>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</si>
  <si>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</si>
  <si>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</si>
  <si>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</si>
  <si>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</si>
  <si>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</si>
  <si>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</si>
  <si>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</si>
  <si>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</si>
  <si>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</si>
  <si>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</si>
  <si>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</si>
  <si>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</si>
  <si>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</si>
  <si>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</si>
  <si>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</si>
  <si>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</si>
  <si>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</si>
  <si>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</si>
  <si>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</si>
  <si>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</si>
  <si>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</si>
  <si>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</si>
  <si>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</si>
  <si>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</si>
  <si>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</si>
  <si>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</si>
  <si>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</si>
  <si>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</si>
  <si>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</si>
  <si>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</si>
  <si>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</si>
  <si>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</si>
  <si>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</si>
  <si>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</si>
  <si>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</si>
  <si>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</si>
  <si>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</si>
  <si>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</si>
  <si>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</si>
  <si>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</si>
  <si>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</si>
  <si>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</si>
  <si>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</si>
  <si>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</si>
  <si>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</si>
  <si>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</si>
  <si>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</si>
  <si>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</si>
  <si>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</si>
  <si>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</si>
  <si>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</si>
  <si>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</si>
  <si>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</si>
  <si>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</si>
  <si>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</si>
  <si>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</si>
  <si>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</si>
  <si>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</si>
  <si>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</si>
  <si>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</si>
  <si>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</si>
  <si>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</si>
  <si>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</si>
  <si>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</si>
  <si>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</si>
  <si>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</si>
  <si>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</si>
  <si>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</si>
  <si>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</si>
  <si>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</si>
  <si>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</si>
  <si>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</si>
  <si>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</si>
  <si>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</si>
  <si>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</si>
  <si>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</si>
  <si>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</si>
  <si>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</si>
  <si>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</si>
  <si>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</si>
  <si>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</si>
  <si>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</si>
  <si>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</si>
  <si>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</si>
  <si>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</si>
  <si>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</si>
  <si>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</si>
  <si>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</si>
  <si>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</si>
  <si>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</si>
  <si>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</si>
  <si>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</si>
  <si>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</si>
  <si>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</si>
  <si>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</si>
  <si>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</si>
  <si>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</si>
  <si>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</si>
  <si>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</si>
  <si>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</si>
  <si>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</si>
  <si>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</si>
  <si>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</si>
  <si>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</si>
  <si>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</si>
  <si>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</si>
  <si>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</si>
  <si>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</si>
  <si>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</si>
  <si>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</si>
  <si>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</si>
  <si>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</si>
  <si>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</si>
  <si>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</si>
  <si>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</si>
  <si>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</si>
  <si>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</si>
  <si>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</si>
  <si>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</si>
  <si>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</si>
  <si>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</si>
  <si>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</si>
  <si>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</si>
  <si>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</si>
  <si>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</si>
  <si>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</si>
  <si>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</si>
  <si>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</si>
  <si>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</si>
  <si>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</si>
  <si>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</si>
  <si>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</si>
  <si>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</si>
  <si>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</si>
  <si>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</si>
  <si>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</si>
  <si>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</si>
  <si>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</si>
  <si>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</si>
  <si>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</si>
  <si>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</si>
  <si>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</si>
  <si>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</si>
  <si>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</si>
  <si>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</si>
  <si>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</si>
  <si>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</si>
  <si>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</si>
  <si>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</si>
  <si>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</si>
  <si>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</si>
  <si>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</si>
  <si>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</si>
  <si>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</si>
  <si>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</si>
  <si>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</si>
  <si>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</si>
  <si>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</si>
  <si>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</si>
  <si>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</si>
  <si>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</si>
  <si>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</si>
  <si>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</si>
  <si>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</si>
  <si>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</si>
  <si>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</si>
  <si>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</si>
  <si>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</si>
  <si>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</si>
  <si>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</si>
  <si>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</si>
  <si>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</si>
  <si>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</si>
  <si>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</si>
  <si>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</si>
  <si>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</si>
  <si>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</si>
  <si>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</si>
  <si>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</si>
  <si>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</si>
  <si>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</si>
  <si>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</si>
  <si>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</si>
  <si>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</si>
  <si>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</si>
  <si>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</si>
  <si>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</si>
  <si>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</si>
  <si>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</si>
  <si>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</si>
  <si>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</si>
  <si>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</si>
  <si>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</si>
  <si>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</si>
  <si>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</si>
  <si>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</si>
  <si>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</si>
  <si>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</si>
  <si>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</si>
  <si>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</si>
  <si>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</si>
  <si>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</si>
  <si>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</si>
  <si>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</si>
  <si>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</si>
  <si>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</si>
  <si>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</si>
  <si>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</si>
  <si>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</si>
  <si>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</si>
  <si>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</si>
  <si>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</si>
  <si>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</si>
  <si>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</si>
  <si>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</si>
  <si>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</si>
  <si>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</si>
  <si>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</si>
  <si>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</si>
  <si>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</si>
  <si>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</si>
  <si>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</si>
  <si>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</si>
  <si>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</si>
  <si>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</si>
  <si>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</si>
  <si>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</si>
  <si>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</si>
  <si>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</si>
  <si>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</si>
  <si>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</si>
  <si>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</si>
  <si>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</si>
  <si>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</si>
  <si>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</si>
  <si>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</si>
  <si>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</si>
  <si>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</si>
  <si>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</si>
  <si>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</si>
  <si>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</si>
  <si>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</si>
  <si>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</si>
  <si>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</si>
  <si>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</si>
  <si>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</si>
  <si>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</si>
  <si>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</si>
  <si>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</si>
  <si>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</si>
  <si>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</si>
  <si>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</si>
  <si>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</si>
  <si>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</si>
  <si>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</si>
  <si>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</si>
  <si>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</si>
  <si>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</si>
  <si>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</si>
  <si>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</si>
  <si>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</si>
  <si>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</si>
  <si>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</si>
  <si>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</si>
  <si>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</si>
  <si>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</si>
  <si>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</si>
  <si>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</si>
  <si>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</si>
  <si>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</si>
  <si>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</si>
  <si>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</si>
  <si>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</si>
  <si>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</si>
  <si>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</si>
  <si>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</si>
  <si>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</si>
  <si>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</si>
  <si>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</si>
  <si>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</si>
  <si>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</si>
  <si>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</si>
  <si>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</si>
  <si>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</si>
  <si>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</si>
  <si>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</si>
  <si>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</si>
  <si>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</si>
  <si>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</si>
  <si>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</si>
  <si>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</si>
  <si>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</si>
  <si>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</si>
  <si>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</si>
  <si>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</si>
  <si>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</si>
  <si>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</si>
  <si>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</si>
  <si>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</si>
  <si>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</si>
  <si>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</si>
  <si>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</si>
  <si>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</si>
  <si>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</si>
  <si>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</si>
  <si>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</si>
  <si>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</si>
  <si>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</si>
  <si>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</si>
  <si>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</si>
  <si>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</si>
  <si>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</si>
  <si>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</si>
  <si>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</si>
  <si>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</si>
  <si>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</si>
  <si>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</si>
  <si>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</si>
  <si>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</si>
  <si>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</si>
  <si>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</si>
  <si>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</si>
  <si>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</si>
  <si>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</si>
  <si>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</si>
  <si>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</si>
  <si>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</si>
  <si>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</si>
  <si>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</si>
  <si>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</si>
  <si>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</si>
  <si>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</si>
  <si>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</si>
  <si>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</si>
  <si>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</si>
  <si>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</si>
  <si>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</si>
  <si>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</si>
  <si>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</si>
  <si>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</si>
  <si>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</si>
  <si>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</si>
  <si>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</si>
  <si>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</si>
  <si>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</si>
  <si>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</si>
  <si>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</si>
  <si>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</si>
  <si>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</si>
  <si>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</si>
  <si>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</si>
  <si>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</si>
  <si>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</si>
  <si>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</si>
  <si>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</si>
  <si>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</si>
  <si>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</si>
  <si>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</si>
  <si>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</si>
  <si>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</si>
  <si>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</si>
  <si>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</si>
  <si>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</si>
  <si>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</si>
  <si>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</si>
  <si>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</si>
  <si>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</si>
  <si>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</si>
  <si>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</si>
  <si>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</si>
  <si>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</si>
  <si>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</si>
  <si>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</si>
  <si>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</si>
  <si>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</si>
  <si>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</si>
  <si>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</si>
  <si>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</si>
  <si>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</si>
  <si>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</si>
  <si>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</si>
  <si>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</si>
  <si>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</si>
  <si>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</si>
  <si>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</si>
  <si>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</si>
  <si>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</si>
  <si>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</si>
  <si>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</si>
  <si>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</si>
  <si>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</si>
  <si>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</si>
  <si>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</si>
  <si>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</si>
  <si>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</si>
  <si>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</si>
  <si>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</si>
  <si>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</si>
  <si>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</si>
  <si>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</si>
  <si>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</si>
  <si>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</si>
  <si>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</si>
  <si>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</si>
  <si>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</si>
  <si>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</si>
  <si>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</si>
  <si>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</si>
  <si>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</si>
  <si>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</si>
  <si>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</si>
  <si>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</si>
  <si>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</si>
  <si>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</si>
  <si>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</si>
  <si>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</si>
  <si>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</si>
  <si>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</si>
  <si>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</si>
  <si>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</si>
  <si>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</si>
  <si>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</si>
  <si>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</si>
  <si>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</si>
  <si>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</si>
  <si>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</si>
  <si>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</si>
  <si>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</si>
  <si>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</si>
  <si>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</si>
  <si>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</si>
  <si>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</si>
  <si>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</si>
  <si>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</si>
  <si>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</si>
  <si>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</si>
  <si>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</si>
  <si>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</si>
  <si>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</si>
  <si>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</si>
  <si>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</si>
  <si>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</si>
  <si>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</si>
  <si>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</si>
  <si>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</si>
  <si>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</si>
  <si>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</si>
  <si>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</si>
  <si>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</si>
  <si>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</si>
  <si>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</si>
  <si>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</si>
  <si>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</si>
  <si>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</si>
  <si>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</si>
  <si>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</si>
  <si>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</si>
  <si>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</si>
  <si>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</si>
  <si>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</si>
  <si>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</si>
  <si>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</si>
  <si>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</si>
  <si>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</si>
  <si>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</si>
  <si>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</si>
  <si>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</si>
  <si>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</si>
  <si>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</si>
  <si>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</si>
  <si>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</si>
  <si>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</si>
  <si>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</si>
  <si>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</si>
  <si>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</si>
  <si>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</si>
  <si>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</si>
  <si>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</si>
  <si>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</si>
  <si>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</si>
  <si>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</si>
  <si>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</si>
  <si>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</si>
  <si>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</si>
  <si>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</si>
  <si>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</si>
  <si>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</si>
  <si>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</si>
  <si>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</si>
  <si>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</si>
  <si>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</si>
  <si>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</si>
  <si>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</si>
  <si>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</si>
  <si>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</si>
  <si>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</si>
  <si>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</si>
  <si>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</si>
  <si>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</si>
  <si>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</si>
  <si>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</si>
  <si>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</si>
  <si>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</si>
  <si>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</si>
  <si>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</si>
  <si>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</si>
  <si>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</si>
  <si>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</si>
  <si>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</si>
  <si>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</si>
  <si>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</si>
  <si>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</si>
  <si>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</si>
  <si>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</si>
  <si>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</si>
  <si>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</si>
  <si>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</si>
  <si>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</si>
  <si>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</si>
  <si>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</si>
  <si>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</si>
  <si>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</si>
  <si>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</si>
  <si>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</si>
  <si>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</si>
  <si>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</si>
  <si>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</si>
  <si>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</si>
  <si>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</si>
  <si>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</si>
  <si>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</si>
  <si>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</si>
  <si>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</si>
  <si>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</si>
  <si>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</si>
  <si>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</si>
  <si>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</si>
  <si>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</si>
  <si>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</si>
  <si>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</si>
  <si>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</si>
  <si>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</si>
  <si>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</si>
  <si>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</si>
  <si>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</si>
  <si>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</si>
  <si>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</si>
  <si>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</si>
  <si>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</si>
  <si>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</si>
  <si>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</si>
  <si>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</si>
  <si>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</si>
  <si>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</si>
  <si>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</si>
  <si>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</si>
  <si>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</si>
  <si>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</si>
  <si>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</si>
  <si>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</si>
  <si>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</si>
  <si>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</si>
  <si>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</si>
  <si>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</si>
  <si>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</si>
  <si>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</si>
  <si>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</si>
  <si>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</si>
  <si>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</si>
  <si>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</si>
  <si>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</si>
  <si>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</si>
  <si>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</si>
  <si>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</si>
  <si>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</si>
  <si>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</si>
  <si>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</si>
  <si>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</si>
  <si>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</si>
  <si>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</si>
  <si>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</si>
  <si>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</si>
  <si>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</si>
  <si>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</si>
  <si>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</si>
  <si>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</si>
  <si>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</si>
  <si>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</si>
  <si>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</si>
  <si>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</si>
  <si>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</si>
  <si>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</si>
  <si>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</si>
  <si>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</si>
  <si>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</si>
  <si>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</si>
  <si>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</si>
  <si>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</si>
  <si>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</si>
  <si>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</si>
  <si>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</si>
  <si>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</si>
  <si>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</si>
  <si>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</si>
  <si>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</si>
  <si>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</si>
  <si>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</si>
  <si>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</si>
  <si>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</si>
  <si>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</si>
  <si>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</si>
  <si>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</si>
  <si>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</si>
  <si>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</si>
  <si>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</si>
  <si>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</si>
  <si>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</si>
  <si>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</si>
  <si>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</si>
  <si>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</si>
  <si>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</si>
  <si>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</si>
  <si>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</si>
  <si>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</si>
  <si>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</si>
  <si>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</si>
  <si>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</si>
  <si>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</si>
  <si>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</si>
  <si>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</si>
  <si>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</si>
  <si>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</si>
  <si>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</si>
  <si>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</si>
  <si>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</si>
  <si>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</si>
  <si>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</si>
  <si>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</si>
  <si>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</si>
  <si>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</si>
  <si>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</si>
  <si>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</si>
  <si>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</si>
  <si>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</si>
  <si>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</si>
  <si>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</si>
  <si>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</si>
  <si>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</si>
  <si>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</si>
  <si>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</si>
  <si>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</si>
  <si>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</si>
  <si>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</si>
  <si>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</si>
  <si>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</si>
  <si>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</si>
  <si>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</si>
  <si>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</si>
  <si>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</si>
  <si>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</si>
  <si>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</si>
  <si>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</si>
  <si>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</si>
  <si>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</si>
  <si>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</si>
  <si>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</si>
  <si>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</si>
  <si>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</si>
  <si>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</si>
  <si>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</si>
  <si>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</si>
  <si>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</si>
  <si>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</si>
  <si>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</si>
  <si>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</si>
  <si>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</si>
  <si>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</si>
  <si>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</si>
  <si>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</si>
  <si>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</si>
  <si>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</si>
  <si>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</si>
  <si>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</si>
  <si>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</si>
  <si>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</si>
  <si>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</si>
  <si>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</si>
  <si>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</si>
  <si>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</si>
  <si>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</si>
  <si>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</si>
  <si>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</si>
  <si>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</si>
  <si>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</si>
  <si>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</si>
  <si>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</si>
  <si>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</si>
  <si>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</si>
  <si>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</si>
  <si>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</si>
  <si>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</si>
  <si>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</si>
  <si>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</si>
  <si>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</si>
  <si>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</si>
  <si>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</si>
  <si>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</si>
  <si>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</si>
  <si>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</si>
  <si>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</si>
  <si>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</si>
  <si>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</si>
  <si>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</si>
  <si>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</si>
  <si>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</si>
  <si>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</si>
  <si>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</si>
  <si>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</si>
  <si>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</si>
  <si>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</si>
  <si>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</si>
  <si>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</si>
  <si>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</si>
  <si>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</si>
  <si>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</si>
  <si>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</si>
  <si>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</si>
  <si>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</si>
  <si>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</si>
  <si>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</si>
  <si>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</si>
  <si>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</si>
  <si>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</si>
  <si>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</si>
  <si>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</si>
  <si>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</si>
  <si>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</si>
  <si>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</si>
  <si>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</si>
  <si>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</si>
  <si>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</si>
  <si>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</si>
  <si>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</si>
  <si>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</si>
  <si>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</si>
  <si>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</si>
  <si>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</si>
  <si>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</si>
  <si>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</si>
  <si>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</si>
  <si>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</si>
  <si>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</si>
  <si>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</si>
  <si>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</si>
  <si>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</si>
  <si>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</si>
  <si>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</si>
  <si>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</si>
  <si>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</si>
  <si>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</si>
  <si>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</si>
  <si>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</si>
  <si>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</si>
  <si>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</si>
  <si>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</si>
  <si>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</si>
  <si>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</si>
  <si>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</si>
  <si>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</si>
  <si>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</si>
  <si>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</si>
  <si>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</si>
  <si>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</si>
  <si>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</si>
  <si>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</si>
  <si>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</si>
  <si>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</si>
  <si>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</si>
  <si>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</si>
  <si>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</si>
  <si>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</si>
  <si>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</si>
  <si>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</si>
  <si>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</si>
  <si>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</si>
  <si>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</si>
  <si>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</si>
  <si>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</si>
  <si>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</si>
  <si>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</si>
  <si>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</si>
  <si>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</si>
  <si>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</si>
  <si>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</si>
  <si>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</si>
  <si>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</si>
  <si>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</si>
  <si>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</si>
  <si>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</si>
  <si>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</si>
  <si>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</si>
  <si>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</si>
  <si>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</si>
  <si>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</si>
  <si>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</si>
  <si>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</si>
  <si>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</si>
  <si>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</si>
  <si>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</si>
  <si>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</si>
  <si>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</si>
  <si>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</si>
  <si>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</si>
  <si>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</si>
  <si>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</si>
  <si>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</si>
  <si>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</si>
  <si>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</si>
  <si>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</si>
  <si>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</si>
  <si>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</si>
  <si>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</si>
  <si>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</si>
  <si>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</si>
  <si>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</si>
  <si>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</si>
  <si>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</si>
  <si>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</si>
  <si>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</si>
  <si>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</si>
  <si>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</si>
  <si>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</si>
  <si>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</si>
  <si>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</si>
  <si>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</si>
  <si>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</si>
  <si>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</si>
  <si>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</si>
  <si>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</si>
  <si>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</si>
  <si>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</si>
  <si>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</si>
  <si>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</si>
  <si>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</si>
  <si>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</si>
  <si>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</si>
  <si>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</si>
  <si>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</si>
  <si>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</si>
  <si>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</si>
  <si>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</si>
  <si>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</si>
  <si>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</si>
  <si>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</si>
  <si>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</si>
  <si>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</si>
  <si>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</si>
  <si>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</si>
  <si>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</si>
  <si>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</si>
  <si>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</si>
  <si>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</si>
  <si>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</si>
  <si>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</si>
  <si>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</si>
  <si>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</si>
  <si>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</si>
  <si>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</si>
  <si>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</si>
  <si>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</si>
  <si>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</si>
  <si>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</si>
  <si>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</si>
  <si>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</si>
  <si>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</si>
  <si>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</si>
  <si>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</si>
  <si>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</si>
  <si>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</si>
  <si>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</si>
  <si>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</si>
  <si>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</si>
  <si>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</si>
  <si>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</si>
  <si>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</si>
  <si>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</si>
  <si>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</si>
  <si>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</si>
  <si>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</si>
  <si>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</si>
  <si>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</si>
  <si>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</si>
  <si>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</si>
  <si>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</si>
  <si>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</si>
  <si>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</si>
  <si>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</si>
  <si>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</si>
  <si>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</si>
  <si>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</si>
  <si>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</si>
  <si>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</si>
  <si>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</si>
  <si>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</si>
  <si>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</si>
  <si>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</si>
  <si>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</si>
  <si>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</si>
  <si>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</si>
  <si>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</si>
  <si>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</si>
  <si>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</si>
  <si>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</si>
  <si>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</si>
  <si>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</si>
  <si>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</si>
  <si>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</si>
  <si>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</si>
  <si>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</si>
  <si>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</si>
  <si>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</si>
  <si>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</si>
  <si>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</si>
  <si>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</si>
  <si>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</si>
  <si>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</si>
  <si>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</si>
  <si>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</si>
  <si>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</si>
  <si>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</si>
  <si>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</si>
  <si>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</si>
  <si>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</si>
  <si>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</si>
  <si>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</si>
  <si>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</si>
  <si>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</si>
  <si>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</si>
  <si>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</si>
  <si>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</si>
  <si>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</si>
  <si>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</si>
  <si>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</si>
  <si>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</si>
  <si>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</si>
  <si>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</si>
  <si>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</si>
  <si>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</si>
  <si>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</si>
  <si>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</si>
  <si>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</si>
  <si>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</si>
  <si>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</si>
  <si>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</si>
  <si>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</si>
  <si>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</si>
  <si>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</si>
  <si>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</si>
  <si>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</si>
  <si>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</si>
  <si>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</si>
  <si>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</si>
  <si>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</si>
  <si>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</si>
  <si>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</si>
  <si>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</si>
  <si>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</si>
  <si>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</si>
  <si>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</si>
  <si>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</si>
  <si>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</si>
  <si>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</si>
  <si>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</si>
  <si>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</si>
  <si>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</si>
  <si>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</si>
  <si>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</si>
  <si>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</si>
  <si>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</si>
  <si>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</si>
  <si>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</si>
  <si>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</si>
  <si>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</si>
  <si>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</si>
  <si>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</si>
  <si>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</si>
  <si>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</si>
  <si>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</si>
  <si>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</si>
  <si>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</si>
  <si>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</si>
  <si>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</si>
  <si>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</si>
  <si>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</si>
  <si>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</si>
  <si>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</si>
  <si>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</si>
  <si>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</si>
  <si>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</si>
  <si>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</si>
  <si>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</si>
  <si>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</si>
  <si>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</si>
  <si>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</si>
  <si>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</si>
  <si>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</si>
  <si>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</si>
  <si>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</si>
  <si>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</si>
  <si>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</si>
  <si>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</si>
  <si>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</si>
  <si>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</si>
  <si>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</si>
  <si>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</si>
  <si>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</si>
  <si>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</si>
  <si>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</si>
  <si>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</si>
  <si>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</si>
  <si>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</si>
  <si>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</si>
  <si>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</si>
  <si>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</si>
  <si>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</si>
  <si>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</si>
  <si>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</si>
  <si>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</si>
  <si>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</si>
  <si>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</si>
  <si>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</si>
  <si>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</si>
  <si>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</si>
  <si>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</si>
  <si>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</si>
  <si>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</si>
  <si>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</si>
  <si>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</si>
  <si>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</si>
  <si>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</si>
  <si>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</si>
  <si>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</si>
  <si>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</si>
  <si>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</si>
  <si>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</si>
  <si>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</si>
  <si>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</si>
  <si>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</si>
  <si>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</si>
  <si>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</si>
  <si>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</si>
  <si>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</si>
  <si>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</si>
  <si>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</si>
  <si>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</si>
  <si>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</si>
  <si>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</si>
  <si>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</si>
  <si>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</si>
  <si>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</si>
  <si>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</si>
  <si>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</si>
  <si>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</si>
  <si>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</si>
  <si>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</si>
  <si>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</si>
  <si>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</si>
  <si>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</si>
  <si>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</si>
  <si>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</si>
  <si>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</si>
  <si>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</si>
  <si>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</si>
  <si>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</si>
  <si>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</si>
  <si>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</si>
  <si>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</si>
  <si>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</si>
  <si>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</si>
  <si>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</si>
  <si>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</si>
  <si>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</si>
  <si>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</si>
  <si>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</si>
  <si>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</si>
  <si>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</si>
  <si>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</si>
  <si>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</si>
  <si>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</si>
  <si>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</si>
  <si>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</si>
  <si>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</si>
  <si>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</si>
  <si>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</si>
  <si>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</si>
  <si>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</si>
  <si>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</si>
  <si>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</si>
  <si>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</si>
  <si>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</si>
  <si>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</si>
  <si>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</si>
  <si>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</si>
  <si>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</si>
  <si>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</si>
  <si>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</si>
  <si>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</si>
  <si>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</si>
  <si>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</si>
  <si>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</si>
  <si>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</si>
  <si>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</si>
  <si>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</si>
  <si>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</si>
  <si>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</si>
  <si>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</si>
  <si>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</si>
  <si>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</si>
  <si>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</si>
  <si>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</si>
  <si>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</si>
  <si>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</si>
  <si>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</si>
  <si>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</si>
  <si>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</si>
  <si>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</si>
  <si>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</si>
  <si>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</si>
  <si>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</si>
  <si>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</si>
  <si>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</si>
  <si>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</si>
  <si>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</si>
  <si>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</si>
  <si>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</si>
  <si>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</si>
  <si>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</si>
  <si>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</si>
  <si>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</si>
  <si>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</si>
  <si>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</si>
  <si>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</si>
  <si>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</si>
  <si>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</si>
  <si>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</si>
  <si>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</si>
  <si>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</si>
  <si>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</si>
  <si>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</si>
  <si>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</si>
  <si>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</si>
  <si>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</si>
  <si>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</si>
  <si>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</si>
  <si>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</si>
  <si>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</si>
  <si>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</si>
  <si>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</si>
  <si>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</si>
  <si>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</si>
  <si>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</si>
  <si>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</si>
  <si>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</si>
  <si>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</si>
  <si>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</si>
  <si>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</si>
  <si>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</si>
  <si>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</si>
  <si>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</si>
  <si>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</si>
  <si>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</si>
  <si>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</si>
  <si>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</si>
  <si>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</si>
  <si>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</si>
  <si>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</si>
  <si>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</si>
  <si>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</si>
  <si>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</si>
  <si>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</si>
  <si>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</si>
  <si>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</si>
  <si>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</si>
  <si>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</si>
  <si>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</si>
  <si>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</si>
  <si>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</si>
  <si>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</si>
  <si>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</si>
  <si>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</si>
  <si>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</si>
  <si>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</si>
  <si>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</si>
  <si>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</si>
  <si>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</si>
  <si>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</si>
  <si>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</si>
  <si>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</si>
  <si>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</si>
  <si>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</si>
  <si>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</si>
  <si>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</si>
  <si>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</si>
  <si>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</si>
  <si>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</si>
  <si>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</si>
  <si>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</si>
  <si>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</si>
  <si>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</si>
  <si>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</si>
  <si>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</si>
  <si>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</si>
  <si>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</si>
  <si>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</si>
  <si>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</si>
  <si>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</si>
  <si>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</si>
  <si>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</si>
  <si>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</si>
  <si>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</si>
  <si>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</si>
  <si>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</si>
  <si>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</si>
  <si>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</si>
  <si>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</si>
  <si>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</si>
  <si>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</si>
  <si>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</si>
  <si>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</si>
  <si>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</si>
  <si>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</si>
  <si>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</si>
  <si>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</si>
  <si>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</si>
  <si>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</si>
  <si>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</si>
  <si>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</si>
  <si>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</si>
  <si>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</si>
  <si>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</si>
  <si>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</si>
  <si>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</si>
  <si>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</si>
  <si>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</si>
  <si>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</si>
  <si>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</si>
  <si>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</si>
  <si>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</si>
  <si>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</si>
  <si>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</si>
  <si>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</si>
  <si>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</si>
  <si>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</si>
  <si>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</si>
  <si>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</si>
  <si>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</si>
  <si>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</si>
  <si>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</si>
  <si>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</si>
  <si>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</si>
  <si>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</si>
  <si>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</si>
  <si>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</si>
  <si>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</si>
  <si>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</si>
  <si>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</si>
  <si>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</si>
  <si>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</si>
  <si>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</si>
  <si>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</si>
  <si>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</si>
  <si>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</si>
  <si>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</si>
  <si>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</si>
  <si>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</si>
  <si>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</si>
  <si>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</si>
  <si>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</si>
  <si>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</si>
  <si>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</si>
  <si>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</si>
  <si>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</si>
  <si>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</si>
  <si>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</si>
  <si>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</si>
  <si>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</si>
  <si>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</si>
  <si>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</si>
  <si>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</si>
  <si>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</si>
  <si>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</si>
  <si>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</si>
  <si>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</si>
  <si>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</si>
  <si>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</si>
  <si>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</si>
  <si>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</si>
  <si>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</si>
  <si>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</si>
  <si>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</si>
  <si>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</si>
  <si>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</si>
  <si>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</si>
  <si>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</si>
  <si>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</si>
  <si>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</si>
  <si>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</si>
  <si>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</si>
  <si>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</si>
  <si>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</si>
  <si>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</si>
  <si>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</si>
  <si>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</si>
  <si>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</si>
  <si>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</si>
  <si>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</si>
  <si>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</si>
  <si>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</si>
  <si>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</si>
  <si>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</si>
  <si>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</si>
  <si>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</si>
  <si>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</si>
  <si>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</si>
  <si>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</si>
  <si>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</si>
  <si>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</si>
  <si>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</si>
  <si>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</si>
  <si>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</si>
  <si>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</si>
  <si>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</si>
  <si>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</si>
  <si>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</si>
  <si>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</si>
  <si>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</si>
  <si>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</si>
  <si>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</si>
  <si>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</si>
  <si>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</si>
  <si>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</si>
  <si>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</si>
  <si>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</si>
  <si>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</si>
  <si>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</si>
  <si>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</si>
  <si>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</si>
  <si>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</si>
  <si>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</si>
  <si>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</si>
  <si>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</si>
  <si>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</si>
  <si>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</si>
  <si>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</si>
  <si>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</si>
  <si>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</si>
  <si>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</si>
  <si>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</si>
  <si>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</si>
  <si>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</si>
  <si>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</si>
  <si>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</si>
  <si>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</si>
  <si>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</si>
  <si>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</si>
  <si>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</si>
  <si>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</si>
  <si>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</si>
  <si>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</si>
  <si>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</si>
  <si>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</si>
  <si>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</si>
  <si>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</si>
  <si>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</si>
  <si>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</si>
  <si>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</si>
  <si>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</si>
  <si>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</si>
  <si>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</si>
  <si>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</si>
  <si>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</si>
  <si>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</si>
  <si>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</si>
  <si>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</si>
  <si>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</si>
  <si>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</si>
  <si>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</si>
  <si>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</si>
  <si>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</si>
  <si>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</si>
  <si>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</si>
  <si>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</si>
  <si>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</si>
  <si>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</si>
  <si>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</si>
  <si>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</si>
  <si>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</si>
  <si>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</si>
  <si>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</si>
  <si>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</si>
  <si>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</si>
  <si>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</si>
  <si>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</si>
  <si>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</si>
  <si>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</si>
  <si>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</si>
  <si>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</si>
  <si>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</si>
  <si>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</si>
  <si>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</si>
  <si>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</si>
  <si>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</si>
  <si>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</si>
  <si>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</si>
  <si>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</si>
  <si>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</si>
  <si>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</si>
  <si>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</si>
  <si>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</si>
  <si>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</si>
  <si>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</si>
  <si>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</si>
  <si>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</si>
  <si>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</si>
  <si>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</si>
  <si>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</si>
  <si>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</si>
  <si>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</si>
  <si>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</si>
  <si>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</si>
  <si>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</si>
  <si>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</si>
  <si>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</si>
  <si>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</si>
  <si>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</si>
  <si>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</si>
  <si>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</si>
  <si>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</si>
  <si>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</si>
  <si>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</si>
  <si>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</si>
  <si>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</si>
  <si>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</si>
  <si>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</si>
  <si>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</si>
  <si>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</si>
  <si>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</si>
  <si>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</si>
  <si>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</si>
  <si>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</si>
  <si>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</si>
  <si>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</si>
  <si>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</si>
  <si>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</si>
  <si>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</si>
  <si>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</si>
  <si>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</si>
  <si>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</si>
  <si>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</si>
  <si>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</si>
  <si>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</si>
  <si>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</si>
  <si>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</si>
  <si>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</si>
  <si>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</si>
  <si>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</si>
  <si>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</si>
  <si>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</si>
  <si>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</si>
  <si>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</si>
  <si>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</si>
  <si>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</si>
  <si>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</si>
  <si>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</si>
  <si>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</si>
  <si>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</si>
  <si>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</si>
  <si>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</si>
  <si>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</si>
  <si>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</si>
  <si>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</si>
  <si>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</si>
  <si>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</si>
  <si>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</si>
  <si>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</si>
  <si>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</si>
  <si>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</si>
  <si>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</si>
  <si>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</si>
  <si>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</si>
  <si>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</si>
  <si>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</si>
  <si>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</si>
  <si>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</si>
  <si>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</si>
  <si>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</si>
  <si>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</si>
  <si>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</si>
  <si>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</si>
  <si>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</si>
  <si>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</si>
  <si>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</si>
  <si>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</si>
  <si>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</si>
  <si>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</si>
  <si>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</si>
  <si>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</si>
  <si>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</si>
  <si>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</si>
  <si>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</si>
  <si>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</si>
  <si>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</si>
  <si>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</si>
  <si>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</si>
  <si>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</si>
  <si>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</si>
  <si>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</si>
  <si>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</si>
  <si>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</si>
  <si>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</si>
  <si>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</si>
  <si>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</si>
  <si>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</si>
  <si>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</si>
  <si>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</si>
  <si>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</si>
  <si>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</si>
  <si>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</si>
  <si>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</si>
  <si>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</si>
  <si>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</si>
  <si>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</si>
  <si>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</si>
  <si>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</si>
  <si>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</si>
  <si>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</si>
  <si>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</si>
  <si>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</si>
  <si>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</si>
  <si>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</si>
  <si>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</si>
  <si>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</si>
  <si>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</si>
  <si>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</si>
  <si>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</si>
  <si>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</si>
  <si>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</si>
  <si>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</si>
  <si>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</si>
  <si>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</si>
  <si>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</si>
  <si>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</si>
  <si>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</si>
  <si>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</si>
  <si>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</si>
  <si>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</si>
  <si>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</si>
  <si>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</si>
  <si>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</si>
  <si>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</si>
  <si>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</si>
  <si>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</si>
  <si>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</si>
  <si>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</si>
  <si>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</si>
  <si>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</si>
  <si>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</si>
  <si>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</si>
  <si>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</si>
  <si>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</si>
  <si>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</si>
  <si>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</si>
  <si>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</si>
  <si>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</si>
  <si>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</si>
  <si>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</si>
  <si>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</si>
  <si>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</si>
  <si>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</si>
  <si>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</si>
  <si>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</si>
  <si>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</si>
  <si>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</si>
  <si>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</si>
  <si>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</si>
  <si>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</si>
  <si>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</si>
  <si>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</si>
  <si>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</si>
  <si>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</si>
  <si>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</si>
  <si>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</si>
  <si>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</si>
  <si>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</si>
  <si>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</si>
  <si>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</si>
  <si>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</si>
  <si>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</si>
  <si>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</si>
  <si>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</si>
  <si>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</si>
  <si>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</si>
  <si>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</si>
  <si>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</si>
  <si>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</si>
  <si>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</si>
  <si>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</si>
  <si>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</si>
  <si>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</si>
  <si>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</si>
  <si>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</si>
  <si>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</si>
  <si>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</si>
  <si>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</si>
  <si>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</si>
  <si>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</si>
  <si>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</si>
  <si>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</si>
  <si>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</si>
  <si>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</si>
  <si>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</si>
  <si>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</si>
  <si>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</si>
  <si>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</si>
  <si>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</si>
  <si>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</si>
  <si>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</si>
  <si>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</si>
  <si>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</si>
  <si>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</si>
  <si>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</si>
  <si>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</si>
  <si>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</si>
  <si>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</si>
  <si>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</si>
  <si>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</si>
  <si>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</si>
  <si>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</si>
  <si>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</si>
  <si>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</si>
  <si>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</si>
  <si>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</si>
  <si>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</si>
  <si>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</si>
  <si>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</si>
  <si>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</si>
  <si>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</si>
  <si>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</si>
  <si>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</si>
  <si>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</si>
  <si>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</si>
  <si>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</si>
  <si>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</si>
  <si>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</si>
  <si>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</si>
  <si>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</si>
  <si>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</si>
  <si>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</si>
  <si>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</si>
  <si>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</si>
  <si>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</si>
  <si>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</si>
  <si>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</si>
  <si>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</si>
  <si>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</si>
  <si>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</si>
  <si>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</si>
  <si>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</si>
  <si>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</si>
  <si>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</si>
  <si>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</si>
  <si>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</si>
  <si>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</si>
  <si>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</si>
  <si>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</si>
  <si>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</si>
  <si>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</si>
  <si>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</si>
  <si>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</si>
  <si>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</si>
  <si>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</si>
  <si>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</si>
  <si>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</si>
  <si>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</si>
  <si>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</si>
  <si>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</si>
  <si>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</si>
  <si>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</si>
  <si>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</si>
  <si>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</si>
  <si>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</si>
  <si>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</si>
  <si>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</si>
  <si>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</si>
  <si>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</si>
  <si>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</si>
  <si>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</si>
  <si>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</si>
  <si>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</si>
  <si>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</si>
  <si>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</si>
  <si>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</si>
  <si>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</si>
  <si>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</si>
  <si>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</si>
  <si>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</si>
  <si>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</si>
  <si>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</si>
  <si>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</si>
  <si>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</si>
  <si>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</si>
  <si>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</si>
  <si>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</si>
  <si>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</si>
  <si>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</si>
  <si>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</si>
  <si>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</si>
  <si>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</si>
  <si>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</si>
  <si>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</si>
  <si>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</si>
  <si>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</si>
  <si>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</si>
  <si>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</si>
  <si>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</si>
  <si>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</si>
  <si>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</si>
  <si>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</si>
  <si>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</si>
  <si>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</si>
  <si>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</si>
  <si>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</si>
  <si>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</si>
  <si>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</si>
  <si>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</si>
  <si>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</si>
  <si>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</si>
  <si>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</si>
  <si>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</si>
  <si>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</si>
  <si>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</si>
  <si>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</si>
  <si>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</si>
  <si>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</si>
  <si>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</si>
  <si>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</si>
  <si>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</si>
  <si>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</si>
  <si>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</si>
  <si>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</si>
  <si>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</si>
  <si>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</si>
  <si>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</si>
  <si>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</si>
  <si>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</si>
  <si>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</si>
  <si>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</si>
  <si>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</si>
  <si>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</si>
  <si>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</si>
  <si>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</si>
  <si>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</si>
  <si>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</si>
  <si>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</si>
  <si>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</si>
  <si>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</si>
  <si>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</si>
  <si>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</si>
  <si>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</si>
  <si>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</si>
  <si>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</si>
  <si>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</si>
  <si>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</si>
  <si>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</si>
  <si>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</si>
  <si>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</si>
  <si>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</si>
  <si>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</si>
  <si>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</si>
  <si>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</si>
  <si>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</si>
  <si>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</si>
  <si>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</si>
  <si>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</si>
  <si>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</si>
  <si>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</si>
  <si>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</si>
  <si>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</si>
  <si>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</si>
  <si>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</si>
  <si>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</si>
  <si>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</si>
  <si>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</si>
  <si>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</si>
  <si>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</si>
  <si>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</si>
  <si>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</si>
  <si>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</si>
  <si>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</si>
  <si>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</si>
  <si>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</si>
  <si>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</si>
  <si>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</si>
  <si>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</si>
  <si>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</si>
  <si>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</si>
  <si>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</si>
  <si>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</si>
  <si>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</si>
  <si>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</si>
  <si>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</si>
  <si>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</si>
  <si>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</si>
  <si>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</si>
  <si>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</si>
  <si>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</si>
  <si>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</si>
  <si>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</si>
  <si>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</si>
  <si>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</si>
  <si>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</si>
  <si>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</si>
  <si>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</si>
  <si>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</si>
  <si>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</si>
  <si>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</si>
  <si>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</si>
  <si>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</si>
  <si>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</si>
  <si>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</si>
  <si>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</si>
  <si>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</si>
  <si>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</si>
  <si>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</si>
  <si>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</si>
  <si>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</si>
  <si>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</si>
  <si>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</si>
  <si>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</si>
  <si>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</si>
  <si>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</si>
  <si>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</si>
  <si>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</si>
  <si>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</si>
  <si>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</si>
  <si>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</si>
  <si>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</si>
  <si>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</si>
  <si>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</si>
  <si>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</si>
  <si>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</si>
  <si>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</si>
  <si>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</si>
  <si>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</si>
  <si>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</si>
  <si>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</si>
  <si>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</si>
  <si>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</si>
  <si>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</si>
  <si>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</si>
  <si>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</si>
  <si>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</si>
  <si>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</si>
  <si>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</si>
  <si>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</si>
  <si>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</si>
  <si>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</si>
  <si>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</si>
  <si>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</si>
  <si>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</si>
  <si>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</si>
  <si>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</si>
  <si>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</si>
  <si>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</si>
  <si>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</si>
  <si>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</si>
  <si>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</si>
  <si>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</si>
  <si>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</si>
  <si>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</si>
  <si>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</si>
  <si>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</si>
  <si>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</si>
  <si>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</si>
  <si>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</si>
  <si>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</si>
  <si>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</si>
  <si>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</si>
  <si>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</si>
  <si>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</si>
  <si>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</si>
  <si>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</si>
  <si>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</si>
  <si>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</si>
  <si>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</si>
  <si>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</si>
  <si>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</si>
  <si>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</si>
  <si>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</si>
  <si>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</si>
  <si>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</si>
  <si>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</si>
  <si>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</si>
  <si>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</si>
  <si>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</si>
  <si>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</si>
  <si>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</si>
  <si>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</si>
  <si>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</si>
  <si>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</si>
  <si>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</si>
  <si>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</si>
  <si>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</si>
  <si>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</si>
  <si>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</si>
  <si>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</si>
  <si>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</si>
  <si>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</si>
  <si>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</si>
  <si>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</si>
  <si>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</si>
  <si>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</si>
  <si>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</si>
  <si>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</si>
  <si>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</si>
  <si>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</si>
  <si>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</si>
  <si>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</si>
  <si>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</si>
  <si>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</si>
  <si>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</si>
  <si>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</si>
  <si>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</si>
  <si>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</si>
  <si>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</si>
  <si>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</si>
  <si>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</si>
  <si>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</si>
  <si>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</si>
  <si>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</si>
  <si>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</si>
  <si>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</si>
  <si>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</si>
  <si>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</si>
  <si>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</si>
  <si>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</si>
  <si>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</si>
  <si>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</si>
  <si>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</si>
  <si>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</si>
  <si>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</si>
  <si>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</si>
  <si>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</si>
  <si>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</si>
  <si>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</si>
  <si>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</si>
  <si>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</si>
  <si>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</si>
  <si>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</si>
  <si>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</si>
  <si>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</si>
  <si>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</si>
  <si>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</si>
  <si>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</si>
  <si>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</si>
  <si>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</si>
  <si>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</si>
  <si>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</si>
  <si>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</si>
  <si>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</si>
  <si>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</si>
  <si>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</si>
  <si>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</si>
  <si>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</si>
  <si>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</si>
  <si>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</si>
  <si>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</si>
  <si>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</si>
  <si>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</si>
  <si>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</si>
  <si>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</si>
  <si>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</si>
  <si>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</si>
  <si>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</si>
  <si>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</si>
  <si>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</si>
  <si>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</si>
  <si>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</si>
  <si>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</si>
  <si>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</si>
  <si>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</si>
  <si>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</si>
  <si>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</si>
  <si>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</si>
  <si>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</si>
  <si>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</si>
  <si>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</si>
  <si>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</si>
  <si>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</si>
  <si>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</si>
  <si>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</si>
  <si>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</si>
  <si>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</si>
  <si>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</si>
  <si>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</si>
  <si>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</si>
  <si>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</si>
  <si>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</si>
  <si>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</si>
  <si>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</si>
  <si>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</si>
  <si>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</si>
  <si>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</si>
  <si>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</si>
  <si>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</si>
  <si>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</si>
  <si>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</si>
  <si>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</si>
  <si>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</si>
  <si>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</si>
  <si>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</si>
  <si>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</si>
  <si>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</si>
  <si>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</si>
  <si>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</si>
  <si>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</si>
  <si>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</si>
  <si>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</si>
  <si>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</si>
  <si>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</si>
  <si>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</si>
  <si>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</si>
  <si>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</si>
  <si>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</si>
  <si>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</si>
  <si>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</si>
  <si>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</si>
  <si>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</si>
  <si>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</si>
  <si>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</si>
  <si>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</si>
  <si>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</si>
  <si>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</si>
  <si>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</si>
  <si>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</si>
  <si>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</si>
  <si>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</si>
  <si>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</si>
  <si>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</si>
  <si>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</si>
  <si>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</si>
  <si>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</si>
  <si>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</si>
  <si>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</si>
  <si>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</si>
  <si>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</si>
  <si>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</si>
  <si>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</si>
  <si>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</si>
  <si>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</si>
  <si>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</si>
  <si>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</si>
  <si>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</si>
  <si>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</si>
  <si>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</si>
  <si>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</si>
  <si>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</si>
  <si>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</si>
  <si>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</si>
  <si>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</si>
  <si>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</si>
  <si>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</si>
  <si>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</si>
  <si>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</si>
  <si>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</si>
  <si>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</si>
  <si>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</si>
  <si>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</si>
  <si>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</si>
  <si>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</si>
  <si>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</si>
  <si>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</si>
  <si>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</si>
  <si>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</si>
  <si>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</si>
  <si>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</si>
  <si>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</si>
  <si>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</si>
  <si>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</si>
  <si>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</si>
  <si>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</si>
  <si>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</si>
  <si>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</si>
  <si>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</si>
  <si>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</si>
  <si>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</si>
  <si>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</si>
  <si>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</si>
  <si>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</si>
  <si>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</si>
  <si>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</si>
  <si>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</si>
  <si>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</si>
  <si>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</si>
  <si>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</si>
  <si>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</si>
  <si>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</si>
  <si>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</si>
  <si>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</si>
  <si>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</si>
  <si>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</si>
  <si>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</si>
  <si>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</si>
  <si>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</si>
  <si>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</si>
  <si>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</si>
  <si>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</si>
  <si>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</si>
  <si>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</si>
  <si>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</si>
  <si>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</si>
  <si>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</si>
  <si>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</si>
  <si>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</si>
  <si>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</si>
  <si>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</si>
  <si>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</si>
  <si>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</si>
  <si>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</si>
  <si>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</si>
  <si>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</si>
  <si>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</si>
  <si>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</si>
  <si>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</si>
  <si>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</si>
  <si>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</si>
  <si>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</si>
  <si>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</si>
  <si>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</si>
  <si>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</si>
  <si>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</si>
  <si>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</si>
  <si>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</si>
  <si>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</si>
  <si>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</si>
  <si>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</si>
  <si>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</si>
  <si>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</si>
  <si>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</si>
  <si>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</si>
  <si>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</si>
  <si>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</si>
  <si>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</si>
  <si>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</si>
  <si>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</si>
  <si>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</si>
  <si>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</si>
  <si>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</si>
  <si>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</si>
  <si>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</si>
  <si>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</si>
  <si>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</si>
  <si>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</si>
  <si>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</si>
  <si>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</si>
  <si>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</si>
  <si>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</si>
  <si>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</si>
  <si>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</si>
  <si>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</si>
  <si>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</si>
  <si>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</si>
  <si>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</si>
  <si>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</si>
  <si>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</si>
  <si>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</si>
  <si>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</si>
  <si>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</si>
  <si>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</si>
  <si>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</si>
  <si>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</si>
  <si>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</si>
  <si>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</si>
  <si>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</si>
  <si>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</si>
  <si>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</si>
  <si>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</si>
  <si>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</si>
  <si>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</si>
  <si>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</si>
  <si>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</si>
  <si>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</si>
  <si>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</si>
  <si>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</si>
  <si>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</si>
  <si>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</si>
  <si>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</si>
  <si>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</si>
  <si>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</si>
  <si>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</si>
  <si>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</si>
  <si>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</si>
  <si>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</si>
  <si>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</si>
  <si>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</si>
  <si>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</si>
  <si>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</si>
  <si>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</si>
  <si>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</si>
  <si>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</si>
  <si>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</si>
  <si>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</si>
  <si>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</si>
  <si>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</si>
  <si>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</si>
  <si>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</si>
  <si>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</si>
  <si>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</si>
  <si>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</si>
  <si>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</si>
  <si>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</si>
  <si>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</si>
  <si>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</si>
  <si>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</si>
  <si>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</si>
  <si>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</si>
  <si>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</si>
  <si>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</si>
  <si>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</si>
  <si>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</si>
  <si>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</si>
  <si>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</si>
  <si>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</si>
  <si>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</si>
  <si>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</si>
  <si>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</si>
  <si>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</si>
  <si>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</si>
  <si>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</si>
  <si>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</si>
  <si>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</si>
  <si>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</si>
  <si>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</si>
  <si>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</si>
  <si>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</si>
  <si>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</si>
  <si>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</si>
  <si>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</si>
  <si>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</si>
  <si>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</si>
  <si>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</si>
  <si>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</si>
  <si>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</si>
  <si>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</si>
  <si>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</si>
  <si>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</si>
  <si>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</si>
  <si>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</si>
  <si>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</si>
  <si>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</si>
  <si>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</si>
  <si>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</si>
  <si>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</si>
  <si>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</si>
  <si>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</si>
  <si>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</si>
  <si>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</si>
  <si>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</si>
  <si>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</si>
  <si>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</si>
  <si>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</si>
  <si>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</si>
  <si>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</si>
  <si>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</si>
  <si>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</si>
  <si>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</si>
  <si>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</si>
  <si>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</si>
  <si>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</si>
  <si>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</si>
  <si>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</si>
  <si>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</si>
  <si>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</si>
  <si>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</si>
  <si>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</si>
  <si>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</si>
  <si>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</si>
  <si>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</si>
  <si>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</si>
  <si>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</si>
  <si>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</si>
  <si>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</si>
  <si>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</si>
  <si>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</si>
  <si>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</si>
  <si>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</si>
  <si>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</si>
  <si>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</si>
  <si>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</si>
  <si>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</si>
  <si>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</si>
  <si>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</si>
  <si>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</si>
  <si>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</si>
  <si>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</si>
  <si>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</si>
  <si>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</si>
  <si>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</si>
  <si>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</si>
  <si>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</si>
  <si>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</si>
  <si>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</si>
  <si>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</si>
  <si>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</si>
  <si>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</si>
  <si>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</si>
  <si>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</si>
  <si>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</si>
  <si>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</si>
  <si>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</si>
  <si>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</si>
  <si>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</si>
  <si>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</si>
  <si>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</si>
  <si>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</si>
  <si>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</si>
  <si>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</si>
  <si>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</si>
  <si>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</si>
  <si>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</si>
  <si>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</si>
  <si>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</si>
  <si>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</si>
  <si>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</si>
  <si>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</si>
  <si>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</si>
  <si>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</si>
  <si>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</si>
  <si>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</si>
  <si>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</si>
  <si>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</si>
  <si>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</si>
  <si>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</si>
  <si>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</si>
  <si>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</si>
  <si>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</si>
  <si>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</si>
  <si>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</si>
  <si>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</si>
  <si>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</si>
  <si>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</si>
  <si>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</si>
  <si>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</si>
  <si>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</si>
  <si>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</si>
  <si>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</si>
  <si>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</si>
  <si>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</si>
  <si>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</si>
  <si>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</si>
  <si>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</si>
  <si>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</si>
  <si>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</si>
  <si>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</si>
  <si>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</si>
  <si>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</si>
  <si>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</si>
  <si>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</si>
  <si>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</si>
  <si>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</si>
  <si>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</si>
  <si>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</si>
  <si>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</si>
  <si>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</si>
  <si>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</si>
  <si>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</si>
  <si>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</si>
  <si>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</si>
  <si>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</si>
  <si>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</si>
  <si>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</si>
  <si>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</si>
  <si>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</si>
  <si>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</si>
  <si>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</si>
  <si>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</si>
  <si>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</si>
  <si>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</si>
  <si>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</si>
  <si>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</si>
  <si>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</si>
  <si>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</si>
  <si>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</si>
  <si>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</si>
  <si>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</si>
  <si>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</si>
  <si>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</si>
  <si>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</si>
  <si>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</si>
  <si>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</si>
  <si>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</si>
  <si>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</si>
  <si>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</si>
  <si>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</si>
  <si>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</si>
  <si>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</si>
  <si>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</si>
  <si>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</si>
  <si>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</si>
  <si>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</si>
  <si>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</si>
  <si>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</si>
  <si>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</si>
  <si>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</si>
  <si>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</si>
  <si>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</si>
  <si>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</si>
  <si>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</si>
  <si>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</si>
  <si>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</si>
  <si>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</si>
  <si>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</si>
  <si>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</si>
  <si>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</si>
  <si>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</si>
  <si>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</si>
  <si>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</si>
  <si>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</si>
  <si>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</si>
  <si>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</si>
  <si>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</si>
  <si>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</si>
  <si>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</si>
  <si>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</si>
  <si>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</si>
  <si>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</si>
  <si>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</si>
  <si>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</si>
  <si>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</si>
  <si>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</si>
  <si>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</si>
  <si>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</si>
  <si>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</si>
  <si>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</si>
  <si>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</si>
  <si>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</si>
  <si>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</si>
  <si>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</si>
  <si>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</si>
  <si>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</si>
  <si>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</si>
  <si>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</si>
  <si>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</si>
  <si>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</si>
  <si>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</si>
  <si>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</si>
  <si>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</si>
  <si>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</si>
  <si>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</si>
  <si>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</si>
  <si>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</si>
  <si>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</si>
  <si>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</si>
  <si>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</si>
  <si>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</si>
  <si>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</si>
  <si>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</si>
  <si>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</si>
  <si>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</si>
  <si>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</si>
  <si>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</si>
  <si>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</si>
  <si>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</si>
  <si>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</si>
  <si>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</si>
  <si>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</si>
  <si>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</si>
  <si>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</si>
  <si>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</si>
  <si>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</si>
  <si>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</si>
  <si>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</si>
  <si>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</si>
  <si>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</si>
  <si>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</si>
  <si>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</si>
  <si>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</si>
  <si>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</si>
  <si>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</si>
  <si>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</si>
  <si>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</si>
  <si>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</si>
  <si>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</si>
  <si>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</si>
  <si>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</si>
  <si>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</si>
  <si>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</si>
  <si>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</si>
  <si>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</si>
  <si>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</si>
  <si>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</si>
  <si>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</si>
  <si>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</si>
  <si>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</si>
  <si>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</si>
  <si>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</si>
  <si>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</si>
  <si>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</si>
  <si>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</si>
  <si>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</si>
  <si>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</si>
  <si>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</si>
  <si>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</si>
  <si>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</si>
  <si>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</si>
  <si>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</si>
  <si>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</si>
  <si>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</si>
  <si>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</si>
  <si>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</si>
  <si>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</si>
  <si>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</si>
  <si>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</si>
  <si>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</si>
  <si>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</si>
  <si>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</si>
  <si>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</si>
  <si>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</si>
  <si>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</si>
  <si>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</si>
  <si>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</si>
  <si>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</si>
  <si>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</si>
  <si>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</si>
  <si>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</si>
  <si>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</si>
  <si>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</si>
  <si>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</si>
  <si>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</si>
  <si>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</si>
  <si>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</si>
  <si>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</si>
  <si>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</si>
  <si>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</si>
  <si>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</si>
  <si>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</si>
  <si>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</si>
  <si>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</si>
  <si>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</si>
  <si>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</si>
  <si>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</si>
  <si>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</si>
  <si>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</si>
  <si>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</si>
  <si>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</si>
  <si>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</si>
  <si>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</si>
  <si>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</si>
  <si>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</si>
  <si>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</si>
  <si>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</si>
  <si>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</si>
  <si>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</si>
  <si>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</si>
  <si>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</si>
  <si>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</si>
  <si>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</si>
  <si>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</si>
  <si>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</si>
  <si>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</si>
  <si>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</si>
  <si>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</si>
  <si>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</si>
  <si>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</si>
  <si>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</si>
  <si>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</si>
  <si>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</si>
  <si>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</si>
  <si>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</si>
  <si>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</si>
  <si>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</si>
  <si>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</si>
  <si>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</si>
  <si>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</si>
  <si>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</si>
  <si>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</si>
  <si>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</si>
  <si>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</si>
  <si>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</si>
  <si>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</si>
  <si>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</si>
  <si>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</si>
  <si>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</si>
  <si>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</si>
  <si>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</si>
  <si>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</si>
  <si>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</si>
  <si>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</si>
  <si>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</si>
  <si>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</si>
  <si>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</si>
  <si>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</si>
  <si>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</si>
  <si>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</si>
  <si>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</si>
  <si>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</si>
  <si>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</si>
  <si>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</si>
  <si>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</si>
  <si>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</si>
  <si>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</si>
  <si>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</si>
  <si>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</si>
  <si>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</si>
  <si>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</si>
  <si>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</si>
  <si>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</si>
  <si>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</si>
  <si>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</si>
  <si>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</si>
  <si>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</si>
  <si>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</si>
  <si>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</si>
  <si>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</si>
  <si>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</si>
  <si>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</si>
  <si>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</si>
  <si>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</si>
  <si>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</si>
  <si>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</si>
  <si>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</si>
  <si>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</si>
  <si>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</si>
  <si>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</si>
  <si>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</si>
  <si>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</si>
  <si>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</si>
  <si>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</si>
  <si>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</si>
  <si>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</si>
  <si>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</si>
  <si>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</si>
  <si>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</si>
  <si>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</si>
  <si>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</si>
  <si>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</si>
  <si>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</si>
  <si>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</si>
  <si>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</si>
  <si>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</si>
  <si>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</si>
  <si>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</si>
  <si>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</si>
  <si>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</si>
  <si>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</si>
  <si>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</si>
  <si>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</si>
  <si>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</si>
  <si>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</si>
  <si>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</si>
  <si>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</si>
  <si>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</si>
  <si>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</si>
  <si>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</si>
  <si>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</si>
  <si>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</si>
  <si>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</si>
  <si>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</si>
  <si>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</si>
  <si>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</si>
  <si>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</si>
  <si>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</si>
  <si>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</si>
  <si>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</si>
  <si>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</si>
  <si>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</si>
  <si>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</si>
  <si>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</si>
  <si>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</si>
  <si>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</si>
  <si>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</si>
  <si>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</si>
  <si>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</si>
  <si>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</si>
  <si>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</si>
  <si>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</si>
  <si>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</si>
  <si>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</si>
  <si>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</si>
  <si>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</si>
  <si>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</si>
  <si>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</si>
  <si>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</si>
  <si>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</si>
  <si>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</si>
  <si>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</si>
  <si>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</si>
  <si>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</si>
  <si>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</si>
  <si>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</si>
  <si>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</si>
  <si>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</si>
  <si>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</si>
  <si>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</si>
  <si>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</si>
  <si>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</si>
  <si>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</si>
  <si>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</si>
  <si>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</si>
  <si>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</si>
  <si>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</si>
  <si>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</si>
  <si>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</si>
  <si>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</si>
  <si>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</si>
  <si>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</si>
  <si>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</si>
  <si>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</si>
  <si>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</si>
  <si>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</si>
  <si>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</si>
  <si>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</si>
  <si>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</si>
  <si>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</si>
  <si>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</si>
  <si>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</si>
  <si>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</si>
  <si>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</si>
  <si>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</si>
  <si>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</si>
  <si>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</si>
  <si>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</si>
  <si>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</si>
  <si>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</si>
  <si>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</si>
  <si>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</si>
  <si>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</si>
  <si>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</si>
  <si>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</si>
  <si>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</si>
  <si>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</si>
  <si>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</si>
  <si>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</si>
  <si>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</si>
  <si>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</si>
  <si>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</si>
  <si>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</si>
  <si>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</si>
  <si>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</si>
  <si>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</si>
  <si>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</si>
  <si>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</si>
  <si>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</si>
  <si>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</si>
  <si>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</si>
  <si>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</si>
  <si>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</si>
  <si>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</si>
  <si>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</si>
  <si>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</si>
  <si>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</si>
  <si>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</si>
  <si>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</si>
  <si>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</si>
  <si>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</si>
  <si>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</si>
  <si>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</si>
  <si>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</si>
  <si>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</si>
  <si>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</si>
  <si>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</si>
  <si>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</si>
  <si>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</si>
  <si>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</si>
  <si>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</si>
  <si>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</si>
  <si>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</si>
  <si>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</si>
  <si>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</si>
  <si>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</si>
  <si>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</si>
  <si>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</si>
  <si>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</si>
  <si>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</si>
  <si>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</si>
  <si>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</si>
  <si>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</si>
  <si>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</si>
  <si>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</si>
  <si>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</si>
  <si>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</si>
  <si>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</si>
  <si>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</si>
  <si>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</si>
  <si>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</si>
  <si>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</si>
  <si>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</si>
  <si>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</si>
  <si>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</si>
  <si>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</si>
  <si>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</si>
  <si>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</si>
  <si>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</si>
  <si>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</si>
  <si>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</si>
  <si>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</si>
  <si>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</si>
  <si>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</si>
  <si>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</si>
  <si>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</si>
  <si>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</si>
  <si>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</si>
  <si>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</si>
  <si>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</si>
  <si>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</si>
  <si>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</si>
  <si>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</si>
  <si>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</si>
  <si>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</si>
  <si>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</si>
  <si>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</si>
  <si>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</si>
  <si>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</si>
  <si>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</si>
  <si>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</si>
  <si>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</si>
  <si>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</si>
  <si>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</si>
  <si>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</si>
  <si>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</si>
  <si>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</si>
  <si>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</si>
  <si>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</si>
  <si>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</si>
  <si>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</si>
  <si>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</si>
  <si>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</si>
  <si>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</si>
  <si>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</si>
  <si>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</si>
  <si>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</si>
  <si>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</si>
  <si>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</si>
  <si>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</si>
  <si>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</si>
  <si>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</si>
  <si>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</si>
  <si>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</si>
  <si>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</si>
  <si>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</si>
  <si>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</si>
  <si>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</si>
  <si>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</si>
  <si>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</si>
  <si>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</si>
  <si>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</si>
  <si>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</si>
  <si>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</si>
  <si>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</si>
  <si>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</si>
  <si>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</si>
  <si>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</si>
  <si>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</si>
  <si>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</si>
  <si>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</si>
  <si>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</si>
  <si>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</si>
  <si>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</si>
  <si>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</si>
  <si>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</si>
  <si>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</si>
  <si>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</si>
  <si>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</si>
  <si>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</si>
  <si>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</si>
  <si>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</si>
  <si>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</si>
  <si>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</si>
  <si>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</si>
  <si>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</si>
  <si>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</si>
  <si>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</si>
  <si>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</si>
  <si>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</si>
  <si>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</si>
  <si>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</si>
  <si>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</si>
  <si>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</si>
  <si>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</si>
  <si>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</si>
  <si>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</si>
  <si>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</si>
  <si>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</si>
  <si>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</si>
  <si>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</si>
  <si>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</si>
  <si>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</si>
  <si>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</si>
  <si>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</si>
  <si>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</si>
  <si>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</si>
  <si>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</si>
  <si>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</si>
  <si>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</si>
  <si>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</si>
  <si>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</si>
  <si>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</si>
  <si>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</si>
  <si>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</si>
  <si>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</si>
  <si>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</si>
  <si>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</si>
  <si>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</si>
  <si>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</si>
  <si>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</si>
  <si>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</si>
  <si>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</si>
  <si>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</si>
  <si>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</si>
  <si>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</si>
  <si>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</si>
  <si>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</si>
  <si>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</si>
  <si>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</si>
  <si>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</si>
  <si>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</si>
  <si>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</si>
  <si>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</si>
  <si>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</si>
  <si>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</si>
  <si>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</si>
  <si>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</si>
  <si>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</si>
  <si>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</si>
  <si>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</si>
  <si>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</si>
  <si>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</si>
  <si>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</si>
  <si>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</si>
  <si>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</si>
  <si>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</si>
  <si>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</si>
  <si>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</si>
  <si>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</si>
  <si>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</si>
  <si>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</si>
  <si>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</si>
  <si>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</si>
  <si>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</si>
  <si>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</si>
  <si>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</si>
  <si>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</si>
  <si>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</si>
  <si>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</si>
  <si>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</si>
  <si>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</si>
  <si>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</si>
  <si>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</si>
  <si>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</si>
  <si>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</si>
  <si>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</si>
  <si>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</si>
  <si>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</si>
  <si>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</si>
  <si>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</si>
  <si>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</si>
  <si>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</si>
  <si>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</si>
  <si>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</si>
  <si>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</si>
  <si>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</si>
  <si>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</si>
  <si>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</si>
  <si>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</si>
  <si>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</si>
  <si>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</si>
  <si>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</si>
  <si>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</si>
  <si>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</si>
  <si>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</si>
  <si>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</si>
  <si>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</si>
  <si>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</si>
  <si>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</si>
  <si>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</si>
  <si>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</si>
  <si>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</si>
  <si>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</si>
  <si>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</si>
  <si>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</si>
  <si>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</si>
  <si>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</si>
  <si>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</si>
  <si>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</si>
  <si>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</si>
  <si>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</si>
  <si>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</si>
  <si>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</si>
  <si>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</si>
  <si>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</si>
  <si>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</si>
  <si>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</si>
  <si>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</si>
  <si>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</si>
  <si>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</si>
  <si>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</si>
  <si>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</si>
  <si>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</si>
  <si>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</si>
  <si>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</si>
  <si>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</si>
  <si>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</si>
  <si>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</si>
  <si>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</si>
  <si>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</si>
  <si>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</si>
  <si>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</si>
  <si>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</si>
  <si>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</si>
  <si>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</si>
  <si>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</si>
  <si>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</si>
  <si>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</si>
  <si>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</si>
  <si>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</si>
  <si>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</si>
  <si>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</si>
  <si>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</si>
  <si>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</si>
  <si>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</si>
  <si>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</si>
  <si>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</si>
  <si>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</si>
  <si>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</si>
  <si>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</si>
  <si>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</si>
  <si>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</si>
  <si>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</si>
  <si>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</si>
  <si>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</si>
  <si>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</si>
  <si>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</si>
  <si>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</si>
  <si>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</si>
  <si>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</si>
  <si>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</si>
  <si>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</si>
  <si>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</si>
  <si>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</si>
  <si>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</si>
  <si>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</si>
  <si>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</si>
  <si>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</si>
  <si>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</si>
  <si>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</si>
  <si>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</si>
  <si>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</si>
  <si>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</si>
  <si>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</si>
  <si>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</si>
  <si>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</si>
  <si>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</si>
  <si>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</si>
  <si>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</si>
  <si>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</si>
  <si>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</si>
  <si>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</si>
  <si>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</si>
  <si>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</si>
  <si>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</si>
  <si>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</si>
  <si>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</si>
  <si>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</si>
  <si>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</si>
  <si>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</si>
  <si>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</si>
  <si>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</si>
  <si>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</si>
  <si>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</si>
  <si>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</si>
  <si>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</si>
  <si>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</si>
  <si>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</si>
  <si>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</si>
  <si>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</si>
  <si>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</si>
  <si>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</si>
  <si>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</si>
  <si>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</si>
  <si>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</si>
  <si>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</si>
  <si>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</si>
  <si>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</si>
  <si>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</si>
  <si>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</si>
  <si>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</si>
  <si>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</si>
  <si>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</si>
  <si>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</si>
  <si>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</si>
  <si>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</si>
  <si>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</si>
  <si>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</si>
  <si>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</si>
  <si>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</si>
  <si>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</si>
  <si>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</si>
  <si>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</si>
  <si>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</si>
  <si>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</si>
  <si>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</si>
  <si>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</si>
  <si>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</si>
  <si>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</si>
  <si>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</si>
  <si>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</si>
  <si>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</si>
  <si>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</si>
  <si>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</si>
  <si>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</si>
  <si>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</si>
  <si>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</si>
  <si>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</si>
  <si>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</si>
  <si>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</si>
  <si>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</si>
  <si>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</si>
  <si>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</si>
  <si>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</si>
  <si>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</si>
  <si>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</si>
  <si>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</si>
  <si>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</si>
  <si>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</si>
  <si>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</si>
  <si>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</si>
  <si>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</si>
  <si>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</si>
  <si>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</si>
  <si>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</si>
  <si>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</si>
  <si>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</si>
  <si>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</si>
  <si>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</si>
  <si>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</si>
  <si>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</si>
  <si>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</si>
  <si>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</si>
  <si>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</si>
  <si>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</si>
  <si>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</si>
  <si>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</si>
  <si>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</si>
  <si>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</si>
  <si>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</si>
  <si>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</si>
  <si>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</si>
  <si>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</si>
  <si>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</si>
  <si>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</si>
  <si>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</si>
  <si>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</si>
  <si>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</si>
  <si>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</si>
  <si>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</si>
  <si>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</si>
  <si>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</si>
  <si>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</si>
  <si>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</si>
  <si>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</si>
  <si>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</si>
  <si>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</si>
  <si>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</si>
  <si>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</si>
  <si>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</si>
  <si>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</si>
  <si>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</si>
  <si>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</si>
  <si>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</si>
  <si>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</si>
  <si>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</si>
  <si>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</si>
  <si>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</si>
  <si>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</si>
  <si>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</si>
  <si>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</si>
  <si>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</si>
  <si>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</si>
  <si>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</si>
  <si>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</si>
  <si>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</si>
  <si>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</si>
  <si>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</si>
  <si>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</si>
  <si>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</si>
  <si>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</si>
  <si>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</si>
  <si>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</si>
  <si>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</si>
  <si>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</si>
  <si>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</si>
  <si>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</si>
  <si>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</si>
  <si>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</si>
  <si>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</si>
  <si>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</si>
  <si>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</si>
  <si>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</si>
  <si>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</si>
  <si>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</si>
  <si>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</si>
  <si>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</si>
  <si>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</si>
  <si>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</si>
  <si>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</si>
  <si>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</si>
  <si>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</si>
  <si>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</si>
  <si>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</si>
  <si>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</si>
  <si>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</si>
  <si>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</si>
  <si>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</si>
  <si>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</si>
  <si>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</si>
  <si>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</si>
  <si>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</si>
  <si>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</si>
  <si>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</si>
  <si>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</si>
  <si>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</si>
  <si>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</si>
  <si>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</si>
  <si>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</si>
  <si>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</si>
  <si>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</si>
  <si>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</si>
  <si>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</si>
  <si>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</si>
  <si>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</si>
  <si>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</si>
  <si>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</si>
  <si>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</si>
  <si>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</si>
  <si>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</si>
  <si>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</si>
  <si>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</si>
  <si>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</si>
  <si>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</si>
  <si>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</si>
  <si>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</si>
  <si>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</si>
  <si>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</si>
  <si>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</si>
  <si>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</si>
  <si>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</si>
  <si>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</si>
  <si>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</si>
  <si>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</si>
  <si>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</si>
  <si>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</si>
  <si>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</si>
  <si>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</si>
  <si>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</si>
  <si>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</si>
  <si>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</si>
  <si>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</si>
  <si>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</si>
  <si>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</si>
  <si>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</si>
  <si>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</si>
  <si>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</si>
  <si>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</si>
  <si>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</si>
  <si>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</si>
  <si>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</si>
  <si>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</si>
  <si>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</si>
  <si>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</si>
  <si>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</si>
  <si>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</si>
  <si>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</si>
  <si>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</si>
  <si>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</si>
  <si>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</si>
  <si>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</si>
  <si>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</si>
  <si>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</si>
  <si>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</si>
  <si>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</si>
  <si>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</si>
  <si>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</si>
  <si>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</si>
  <si>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</si>
  <si>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</si>
  <si>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</si>
  <si>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</si>
  <si>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</si>
  <si>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</si>
  <si>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</si>
  <si>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</si>
  <si>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</si>
  <si>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</si>
  <si>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</si>
  <si>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</si>
  <si>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</si>
  <si>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</si>
  <si>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</si>
  <si>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</si>
  <si>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</si>
  <si>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</si>
  <si>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</si>
  <si>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</si>
  <si>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</si>
  <si>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</si>
  <si>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</si>
  <si>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</si>
  <si>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</si>
  <si>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</si>
  <si>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</si>
  <si>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</si>
  <si>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</si>
  <si>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</si>
  <si>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</si>
  <si>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</si>
  <si>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</si>
  <si>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</si>
  <si>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</si>
  <si>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</si>
  <si>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</si>
  <si>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</si>
  <si>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</si>
  <si>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</si>
  <si>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</si>
  <si>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</si>
  <si>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</si>
  <si>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</si>
  <si>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</si>
  <si>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</si>
  <si>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</si>
  <si>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</si>
  <si>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</si>
  <si>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</si>
  <si>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</si>
  <si>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</si>
  <si>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</si>
  <si>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</si>
  <si>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</si>
  <si>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</si>
  <si>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</si>
  <si>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</si>
  <si>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</si>
  <si>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</si>
  <si>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</si>
  <si>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</si>
  <si>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</si>
  <si>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</si>
  <si>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</si>
  <si>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</si>
  <si>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</si>
  <si>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</si>
  <si>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</si>
  <si>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</si>
  <si>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</si>
  <si>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</si>
  <si>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</si>
  <si>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</si>
  <si>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</si>
  <si>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</si>
  <si>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</si>
  <si>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</si>
  <si>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</si>
  <si>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</si>
  <si>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</si>
  <si>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</si>
  <si>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</si>
  <si>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</si>
  <si>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</si>
  <si>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</si>
  <si>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</si>
  <si>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</si>
  <si>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</si>
  <si>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</si>
  <si>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</si>
  <si>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</si>
  <si>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</si>
  <si>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</si>
  <si>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</si>
  <si>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</si>
  <si>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</si>
  <si>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</si>
  <si>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</si>
  <si>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</si>
  <si>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</si>
  <si>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</si>
  <si>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</si>
  <si>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</si>
  <si>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</si>
  <si>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</si>
  <si>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</si>
  <si>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</si>
  <si>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</si>
  <si>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</si>
  <si>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</si>
  <si>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</si>
  <si>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</si>
  <si>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</si>
  <si>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</si>
  <si>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</si>
  <si>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</si>
  <si>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</si>
  <si>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</si>
  <si>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</si>
  <si>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</si>
  <si>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</si>
  <si>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</si>
  <si>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</si>
  <si>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</si>
  <si>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</si>
  <si>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</si>
  <si>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</si>
  <si>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</si>
  <si>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</si>
  <si>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</si>
  <si>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</si>
  <si>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</si>
  <si>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</si>
  <si>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</si>
  <si>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</si>
  <si>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</si>
  <si>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</si>
  <si>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</si>
  <si>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</si>
  <si>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</si>
  <si>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</si>
  <si>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</si>
  <si>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</si>
  <si>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</si>
  <si>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</si>
  <si>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</si>
  <si>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</si>
  <si>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</si>
  <si>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</si>
  <si>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</si>
  <si>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</si>
  <si>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</si>
  <si>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</si>
  <si>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</si>
  <si>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</si>
  <si>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</si>
  <si>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</si>
  <si>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</si>
  <si>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</si>
  <si>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</si>
  <si>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</si>
  <si>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</si>
  <si>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</si>
  <si>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</si>
  <si>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</si>
  <si>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</si>
  <si>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</si>
  <si>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</si>
  <si>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</si>
  <si>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</si>
  <si>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</si>
  <si>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</si>
  <si>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</si>
  <si>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</si>
  <si>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</si>
  <si>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</si>
  <si>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</si>
  <si>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</si>
  <si>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</si>
  <si>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</si>
  <si>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</si>
  <si>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</si>
  <si>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</si>
  <si>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</si>
  <si>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</si>
  <si>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</si>
  <si>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</si>
  <si>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</si>
  <si>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</si>
  <si>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</si>
  <si>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</si>
  <si>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</si>
  <si>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</si>
  <si>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</si>
  <si>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</si>
  <si>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</si>
  <si>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</si>
  <si>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</si>
  <si>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</si>
  <si>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</si>
  <si>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</si>
  <si>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</si>
  <si>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</si>
  <si>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</si>
  <si>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</si>
  <si>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</si>
  <si>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</si>
  <si>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</si>
  <si>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</si>
  <si>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</si>
  <si>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</si>
  <si>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</si>
  <si>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</si>
  <si>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</si>
  <si>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</si>
  <si>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</si>
  <si>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</si>
  <si>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</si>
  <si>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</si>
  <si>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</si>
  <si>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</si>
  <si>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</si>
  <si>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</si>
  <si>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</si>
  <si>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</si>
  <si>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</si>
  <si>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</si>
  <si>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</si>
  <si>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</si>
  <si>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</si>
  <si>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</si>
  <si>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</si>
  <si>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</si>
  <si>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</si>
  <si>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</si>
  <si>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</si>
  <si>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</si>
  <si>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</si>
  <si>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</si>
  <si>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</si>
  <si>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</si>
  <si>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</si>
  <si>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</si>
  <si>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</si>
  <si>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</si>
  <si>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</si>
  <si>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</si>
  <si>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</si>
  <si>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</si>
  <si>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</si>
  <si>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</si>
  <si>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</si>
  <si>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</si>
  <si>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</si>
  <si>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</si>
  <si>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</si>
  <si>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</si>
  <si>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</si>
  <si>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</si>
  <si>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</si>
  <si>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</si>
  <si>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</si>
  <si>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</si>
  <si>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</si>
  <si>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</si>
  <si>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</si>
  <si>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</si>
  <si>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</si>
  <si>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</si>
  <si>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</si>
  <si>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</si>
  <si>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</si>
  <si>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</si>
  <si>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</si>
  <si>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</si>
  <si>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</si>
  <si>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</si>
  <si>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</si>
  <si>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</si>
  <si>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</si>
  <si>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</si>
  <si>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</si>
  <si>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</si>
  <si>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</si>
  <si>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</si>
  <si>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</si>
  <si>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</si>
  <si>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</si>
  <si>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</si>
  <si>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</si>
  <si>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</si>
  <si>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</si>
  <si>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</si>
  <si>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</si>
  <si>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</si>
  <si>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</si>
  <si>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</si>
  <si>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</si>
  <si>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</si>
  <si>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</si>
  <si>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</si>
  <si>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</si>
  <si>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</si>
  <si>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</si>
  <si>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</si>
  <si>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</si>
  <si>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</si>
  <si>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</si>
  <si>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</si>
  <si>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</si>
  <si>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</si>
  <si>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</si>
  <si>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</si>
  <si>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</si>
  <si>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</si>
  <si>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</si>
  <si>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</si>
  <si>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</si>
  <si>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</si>
  <si>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</si>
  <si>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</si>
  <si>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</si>
  <si>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</si>
  <si>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</si>
  <si>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</si>
  <si>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</si>
  <si>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</si>
  <si>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</si>
  <si>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</si>
  <si>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</si>
  <si>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</si>
  <si>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</si>
  <si>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</si>
  <si>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</si>
  <si>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</si>
  <si>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</si>
  <si>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</si>
  <si>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</si>
  <si>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</si>
  <si>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</si>
  <si>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</si>
  <si>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</si>
  <si>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</si>
  <si>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</si>
  <si>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</si>
  <si>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</si>
  <si>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</si>
  <si>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</si>
  <si>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</si>
  <si>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</si>
  <si>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</si>
  <si>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</si>
  <si>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</si>
  <si>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</si>
  <si>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</si>
  <si>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</si>
  <si>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</si>
  <si>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</si>
  <si>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</si>
  <si>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</si>
  <si>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</si>
  <si>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</si>
  <si>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</si>
  <si>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</si>
  <si>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</si>
  <si>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</si>
  <si>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</si>
  <si>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</si>
  <si>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</si>
  <si>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</si>
  <si>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</si>
  <si>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</si>
  <si>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</si>
  <si>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</si>
  <si>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</si>
  <si>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</si>
  <si>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</si>
  <si>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</si>
  <si>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</si>
  <si>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</si>
  <si>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</si>
  <si>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</si>
  <si>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</si>
  <si>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</si>
  <si>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</si>
  <si>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</si>
  <si>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</si>
  <si>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</si>
  <si>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</si>
  <si>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</si>
  <si>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</si>
  <si>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</si>
  <si>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</si>
  <si>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</si>
  <si>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</si>
  <si>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</si>
  <si>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</si>
  <si>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</si>
  <si>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</si>
  <si>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</si>
  <si>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</si>
  <si>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</si>
  <si>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</si>
  <si>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</si>
  <si>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</si>
  <si>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</si>
  <si>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</si>
  <si>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</si>
  <si>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</si>
  <si>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</si>
  <si>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</si>
  <si>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</si>
  <si>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</si>
  <si>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</si>
  <si>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</si>
  <si>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</si>
  <si>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</si>
  <si>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</si>
  <si>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</si>
  <si>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</si>
  <si>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</si>
  <si>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</si>
  <si>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</si>
  <si>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</si>
  <si>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</si>
  <si>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</si>
  <si>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</si>
  <si>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</si>
  <si>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</si>
  <si>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</si>
  <si>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</si>
  <si>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</si>
  <si>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</si>
  <si>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</si>
  <si>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</si>
  <si>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</si>
  <si>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</si>
  <si>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</si>
  <si>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</si>
  <si>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</si>
  <si>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</si>
  <si>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</si>
  <si>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</si>
  <si>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</si>
  <si>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</si>
  <si>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</si>
  <si>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</si>
  <si>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</si>
  <si>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</si>
  <si>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</si>
  <si>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</si>
  <si>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</si>
  <si>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</si>
  <si>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</si>
  <si>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</si>
  <si>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</si>
  <si>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</si>
  <si>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</si>
  <si>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</si>
  <si>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</si>
  <si>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</si>
  <si>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</si>
  <si>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</si>
  <si>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</si>
  <si>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</si>
  <si>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</si>
  <si>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</si>
  <si>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</si>
  <si>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</si>
  <si>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</si>
  <si>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</si>
  <si>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</si>
  <si>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</si>
  <si>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</si>
  <si>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</si>
  <si>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</si>
  <si>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</si>
  <si>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</si>
  <si>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</si>
  <si>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</si>
  <si>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</si>
  <si>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</si>
  <si>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</si>
  <si>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</si>
  <si>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</si>
  <si>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</si>
  <si>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</si>
  <si>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</si>
  <si>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</si>
  <si>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</si>
  <si>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</si>
  <si>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</si>
  <si>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</si>
  <si>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</si>
  <si>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</si>
  <si>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</si>
  <si>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</si>
  <si>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</si>
  <si>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</si>
  <si>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</si>
  <si>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</si>
  <si>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</si>
  <si>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</si>
  <si>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</si>
  <si>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</si>
  <si>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</si>
  <si>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</si>
  <si>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</si>
  <si>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</si>
  <si>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</si>
  <si>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</si>
  <si>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</si>
  <si>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</si>
  <si>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</si>
  <si>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</si>
  <si>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</si>
  <si>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</si>
  <si>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</si>
  <si>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</si>
  <si>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</si>
  <si>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</si>
  <si>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</si>
  <si>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</si>
  <si>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</si>
  <si>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</si>
  <si>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</si>
  <si>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</si>
  <si>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</si>
  <si>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</si>
  <si>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</si>
  <si>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</si>
  <si>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</si>
  <si>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</si>
  <si>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</si>
  <si>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</si>
  <si>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</si>
  <si>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</si>
  <si>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</si>
  <si>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</si>
  <si>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</si>
  <si>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</si>
  <si>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</si>
  <si>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</si>
  <si>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</si>
  <si>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</si>
  <si>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</si>
  <si>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</si>
  <si>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</si>
  <si>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</si>
  <si>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</si>
  <si>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</si>
  <si>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</si>
  <si>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</si>
  <si>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</si>
  <si>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</si>
  <si>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</si>
  <si>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</si>
  <si>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</si>
  <si>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</si>
  <si>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</si>
  <si>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</si>
  <si>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</si>
  <si>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</si>
  <si>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</si>
  <si>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</si>
  <si>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</si>
  <si>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</si>
  <si>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</si>
  <si>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</si>
  <si>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</si>
  <si>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</si>
  <si>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</si>
  <si>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</si>
  <si>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</si>
  <si>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</si>
  <si>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</si>
  <si>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</si>
  <si>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</si>
  <si>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</si>
  <si>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</si>
  <si>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</si>
  <si>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</si>
  <si>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</si>
  <si>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</si>
  <si>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</si>
  <si>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</si>
  <si>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</si>
  <si>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</si>
  <si>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</si>
  <si>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</si>
  <si>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</si>
  <si>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</si>
  <si>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</si>
  <si>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</si>
  <si>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</si>
  <si>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</si>
  <si>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</si>
  <si>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</si>
  <si>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</si>
  <si>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</si>
  <si>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</si>
  <si>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</si>
  <si>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</si>
  <si>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</si>
  <si>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</si>
  <si>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</si>
  <si>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</si>
  <si>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</si>
  <si>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</si>
  <si>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</si>
  <si>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</si>
  <si>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</si>
  <si>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</si>
  <si>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</si>
  <si>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</si>
  <si>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</si>
  <si>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</si>
  <si>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</si>
  <si>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</si>
  <si>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</si>
  <si>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</si>
  <si>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</si>
  <si>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</si>
  <si>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</si>
  <si>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</si>
  <si>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</si>
  <si>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</si>
  <si>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</si>
  <si>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</si>
  <si>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</si>
  <si>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</si>
  <si>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</si>
  <si>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</si>
  <si>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</si>
  <si>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</si>
  <si>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</si>
  <si>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</si>
  <si>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</si>
  <si>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</si>
  <si>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</si>
  <si>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</si>
  <si>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</si>
  <si>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</si>
  <si>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</si>
  <si>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</si>
  <si>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</si>
  <si>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</si>
  <si>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</si>
  <si>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</si>
  <si>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</si>
  <si>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</si>
  <si>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</si>
  <si>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</si>
  <si>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</si>
  <si>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</si>
  <si>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</si>
  <si>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</si>
  <si>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</si>
  <si>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</si>
  <si>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</si>
  <si>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</si>
  <si>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</si>
  <si>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</si>
  <si>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</si>
  <si>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</si>
  <si>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</si>
  <si>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</si>
  <si>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</si>
  <si>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</si>
  <si>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</si>
  <si>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</si>
  <si>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</si>
  <si>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</si>
  <si>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</si>
  <si>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</si>
  <si>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</si>
  <si>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</si>
  <si>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</si>
  <si>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</si>
  <si>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</si>
  <si>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</si>
  <si>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</si>
  <si>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</si>
  <si>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</si>
  <si>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</si>
  <si>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</si>
  <si>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</si>
  <si>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</si>
  <si>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</si>
  <si>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</si>
  <si>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</si>
  <si>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</si>
  <si>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</si>
  <si>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</si>
  <si>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</si>
  <si>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</si>
  <si>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</si>
  <si>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</si>
  <si>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</si>
  <si>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</si>
  <si>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</si>
  <si>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</si>
  <si>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</si>
  <si>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</si>
  <si>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</si>
  <si>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</si>
  <si>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</si>
  <si>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</si>
  <si>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</si>
  <si>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</si>
  <si>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</si>
  <si>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</si>
  <si>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</si>
  <si>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</si>
  <si>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</si>
  <si>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</si>
  <si>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</si>
  <si>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</si>
  <si>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</si>
  <si>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</si>
  <si>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</si>
  <si>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</si>
  <si>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</si>
  <si>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</si>
  <si>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</si>
  <si>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</si>
  <si>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</si>
  <si>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</si>
  <si>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</si>
  <si>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</si>
  <si>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</si>
  <si>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</si>
  <si>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</si>
  <si>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</si>
  <si>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</si>
  <si>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</si>
  <si>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</si>
  <si>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</si>
  <si>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</si>
  <si>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</si>
  <si>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</si>
  <si>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</si>
  <si>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</si>
  <si>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</si>
  <si>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</si>
  <si>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</si>
  <si>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</si>
  <si>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</si>
  <si>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</si>
  <si>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</si>
  <si>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</si>
  <si>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</si>
  <si>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</si>
  <si>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</si>
  <si>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</si>
  <si>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</si>
  <si>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</si>
  <si>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</si>
  <si>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</si>
  <si>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</si>
  <si>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</si>
  <si>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</si>
  <si>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</si>
  <si>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</si>
  <si>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</si>
  <si>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</si>
  <si>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</si>
  <si>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</si>
  <si>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</si>
  <si>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</si>
  <si>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</si>
  <si>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</si>
  <si>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</si>
  <si>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</si>
  <si>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</si>
  <si>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</si>
  <si>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</si>
  <si>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</si>
  <si>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</si>
  <si>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</si>
  <si>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</si>
  <si>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</si>
  <si>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</si>
  <si>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</si>
  <si>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</si>
  <si>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</si>
  <si>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</si>
  <si>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</si>
  <si>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</si>
  <si>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</si>
  <si>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</si>
  <si>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</si>
  <si>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</si>
  <si>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</si>
  <si>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</si>
  <si>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</si>
  <si>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</si>
  <si>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</si>
  <si>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</si>
  <si>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</si>
  <si>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</si>
  <si>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</si>
  <si>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</si>
  <si>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</si>
  <si>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</si>
  <si>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</si>
  <si>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</si>
  <si>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</si>
  <si>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</si>
  <si>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</si>
  <si>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</si>
  <si>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</si>
  <si>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</si>
  <si>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</si>
  <si>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</si>
  <si>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</si>
  <si>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</si>
  <si>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</si>
  <si>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</si>
  <si>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</si>
  <si>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</si>
  <si>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</si>
  <si>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</si>
  <si>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</si>
  <si>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</si>
  <si>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</si>
  <si>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</si>
  <si>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</si>
  <si>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</si>
  <si>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</si>
  <si>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</si>
  <si>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</si>
  <si>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</si>
  <si>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</si>
  <si>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</si>
  <si>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</si>
  <si>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</si>
  <si>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</si>
  <si>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</si>
  <si>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</si>
  <si>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</si>
  <si>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</si>
  <si>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</si>
  <si>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</si>
  <si>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</si>
  <si>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</si>
  <si>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</si>
  <si>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</si>
  <si>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</si>
  <si>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</si>
  <si>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</si>
  <si>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</si>
  <si>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</si>
  <si>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</si>
  <si>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</si>
  <si>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</si>
  <si>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</si>
  <si>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</si>
  <si>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</si>
  <si>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</si>
  <si>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</si>
  <si>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</si>
  <si>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</si>
  <si>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</si>
  <si>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</si>
  <si>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</si>
  <si>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</si>
  <si>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</si>
  <si>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</si>
  <si>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</si>
  <si>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</si>
  <si>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</si>
  <si>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</si>
  <si>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</si>
  <si>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</si>
  <si>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</si>
  <si>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</si>
  <si>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</si>
  <si>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</si>
  <si>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</si>
  <si>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</si>
  <si>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</si>
  <si>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</si>
  <si>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</si>
  <si>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</si>
  <si>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</si>
  <si>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</si>
  <si>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</si>
  <si>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</si>
  <si>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</si>
  <si>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</si>
  <si>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</si>
  <si>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</si>
  <si>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</si>
  <si>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</si>
  <si>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</si>
  <si>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</si>
  <si>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</si>
  <si>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</si>
  <si>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</si>
  <si>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</si>
  <si>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</si>
  <si>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</si>
  <si>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</si>
  <si>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</si>
  <si>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</si>
  <si>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</si>
  <si>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</si>
  <si>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</si>
  <si>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</si>
  <si>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</si>
  <si>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</si>
  <si>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</si>
  <si>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</si>
  <si>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</si>
  <si>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</si>
  <si>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</si>
  <si>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</si>
  <si>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</si>
  <si>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</si>
  <si>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</si>
  <si>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</si>
  <si>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</si>
  <si>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</si>
  <si>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</si>
  <si>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</si>
  <si>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</si>
  <si>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</si>
  <si>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</si>
  <si>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</si>
  <si>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</si>
  <si>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</si>
  <si>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</si>
  <si>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</si>
  <si>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</si>
  <si>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</si>
  <si>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</si>
  <si>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</si>
  <si>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</si>
  <si>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</si>
  <si>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</si>
  <si>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</si>
  <si>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</si>
  <si>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</si>
  <si>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</si>
  <si>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</si>
  <si>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</si>
  <si>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</si>
  <si>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</si>
  <si>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</si>
  <si>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</si>
  <si>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</si>
  <si>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</si>
  <si>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</si>
  <si>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</si>
  <si>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</si>
  <si>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</si>
  <si>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</si>
  <si>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</si>
  <si>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</si>
  <si>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</si>
  <si>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</si>
  <si>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</si>
  <si>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</si>
  <si>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</si>
  <si>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</si>
  <si>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</si>
  <si>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</si>
  <si>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</si>
  <si>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</si>
  <si>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</si>
  <si>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</si>
  <si>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</si>
  <si>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</si>
  <si>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</si>
  <si>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</si>
  <si>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</si>
  <si>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</si>
  <si>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</si>
  <si>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</si>
  <si>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</si>
  <si>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</si>
  <si>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</si>
  <si>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</si>
  <si>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</si>
  <si>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</si>
  <si>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</si>
  <si>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</si>
  <si>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</si>
  <si>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</si>
  <si>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</si>
  <si>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</si>
  <si>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</si>
  <si>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</si>
  <si>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</si>
  <si>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</si>
  <si>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</si>
  <si>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</si>
  <si>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</si>
  <si>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</si>
  <si>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</si>
  <si>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</si>
  <si>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</si>
  <si>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</si>
  <si>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</si>
  <si>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</si>
  <si>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</si>
  <si>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</si>
  <si>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</si>
  <si>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</si>
  <si>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</si>
  <si>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</si>
  <si>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</si>
  <si>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</si>
  <si>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</si>
  <si>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</si>
  <si>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</si>
  <si>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</si>
  <si>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</si>
  <si>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</si>
  <si>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</si>
  <si>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</si>
  <si>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</si>
  <si>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</si>
  <si>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</si>
  <si>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</si>
  <si>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</si>
  <si>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</si>
  <si>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</si>
  <si>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</si>
  <si>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</si>
  <si>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</si>
  <si>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</si>
  <si>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</si>
  <si>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</si>
  <si>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</si>
  <si>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</si>
  <si>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</si>
  <si>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</si>
  <si>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</si>
  <si>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</si>
  <si>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</si>
  <si>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</si>
  <si>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</si>
  <si>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</si>
  <si>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</si>
  <si>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</si>
  <si>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</si>
  <si>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</si>
  <si>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</si>
  <si>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</si>
  <si>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</si>
  <si>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</si>
  <si>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</si>
  <si>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</si>
  <si>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</si>
  <si>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</si>
  <si>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</si>
  <si>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</si>
  <si>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</si>
  <si>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</si>
  <si>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</si>
  <si>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</si>
  <si>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</si>
  <si>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</si>
  <si>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</si>
  <si>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</si>
  <si>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</si>
  <si>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</si>
  <si>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</si>
  <si>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</si>
  <si>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</si>
  <si>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</si>
  <si>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</si>
  <si>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</si>
  <si>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</si>
  <si>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</si>
  <si>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</si>
  <si>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</si>
  <si>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</si>
  <si>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</si>
  <si>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</si>
  <si>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</si>
  <si>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</si>
  <si>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</si>
  <si>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</si>
  <si>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</si>
  <si>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</si>
  <si>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</si>
  <si>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</si>
  <si>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</si>
  <si>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</si>
  <si>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</si>
  <si>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</si>
  <si>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</si>
  <si>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</si>
  <si>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</si>
  <si>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</si>
  <si>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</si>
  <si>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</si>
  <si>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</si>
  <si>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</si>
  <si>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</si>
  <si>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</si>
  <si>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</si>
  <si>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</si>
  <si>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</si>
  <si>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</si>
  <si>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</si>
  <si>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</si>
  <si>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</si>
  <si>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</si>
  <si>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</si>
  <si>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</si>
  <si>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</si>
  <si>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</si>
  <si>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</si>
  <si>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</si>
  <si>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</si>
  <si>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</si>
  <si>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</si>
  <si>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</si>
  <si>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</si>
  <si>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</si>
  <si>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</si>
  <si>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</si>
  <si>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</si>
  <si>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</si>
  <si>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</si>
  <si>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</si>
  <si>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</si>
  <si>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</si>
  <si>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</si>
  <si>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</si>
  <si>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</si>
  <si>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</si>
  <si>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</si>
  <si>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</si>
  <si>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</si>
  <si>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</si>
  <si>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</si>
  <si>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</si>
  <si>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</si>
  <si>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</si>
  <si>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</si>
  <si>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</si>
  <si>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</si>
  <si>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</si>
  <si>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</si>
  <si>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</si>
  <si>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</si>
  <si>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</si>
  <si>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</si>
  <si>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</si>
  <si>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</si>
  <si>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</si>
  <si>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</si>
  <si>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</si>
  <si>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</si>
  <si>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</si>
  <si>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</si>
  <si>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</si>
  <si>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</si>
  <si>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</si>
  <si>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</si>
  <si>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</si>
  <si>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</si>
  <si>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</si>
  <si>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</si>
  <si>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</si>
  <si>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</si>
  <si>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</si>
  <si>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</si>
  <si>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</si>
  <si>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</si>
  <si>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</si>
  <si>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</si>
  <si>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</si>
  <si>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</si>
  <si>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</si>
  <si>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</si>
  <si>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</si>
  <si>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</si>
  <si>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</si>
  <si>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</si>
  <si>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</si>
  <si>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</si>
  <si>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</si>
  <si>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</si>
  <si>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</si>
  <si>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</si>
  <si>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</si>
  <si>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</si>
  <si>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</si>
  <si>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</si>
  <si>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</si>
  <si>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</si>
  <si>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</si>
  <si>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</si>
  <si>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</si>
  <si>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</si>
  <si>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</si>
  <si>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</si>
  <si>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</si>
  <si>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</si>
  <si>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</si>
  <si>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</si>
  <si>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</si>
  <si>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</si>
  <si>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</si>
  <si>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</si>
  <si>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</si>
  <si>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</si>
  <si>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</si>
  <si>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</si>
  <si>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</si>
  <si>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</si>
  <si>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</si>
  <si>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</si>
  <si>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</si>
  <si>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</si>
  <si>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</si>
  <si>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</si>
  <si>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</si>
  <si>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</si>
  <si>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</si>
  <si>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</si>
  <si>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</si>
  <si>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</si>
  <si>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</si>
  <si>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</si>
  <si>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</si>
  <si>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</si>
  <si>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</si>
  <si>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</si>
  <si>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</si>
  <si>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</si>
  <si>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</si>
  <si>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</si>
  <si>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</si>
  <si>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</si>
  <si>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</si>
  <si>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</si>
  <si>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</si>
  <si>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</si>
  <si>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</si>
  <si>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</si>
  <si>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</si>
  <si>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</si>
  <si>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</si>
  <si>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</si>
  <si>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</si>
  <si>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</si>
  <si>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</si>
  <si>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</si>
  <si>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</si>
  <si>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</si>
  <si>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</si>
  <si>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</si>
  <si>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</si>
  <si>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</si>
  <si>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</si>
  <si>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</si>
  <si>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</si>
  <si>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</si>
  <si>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</si>
  <si>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</si>
  <si>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</si>
  <si>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</si>
  <si>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</si>
  <si>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</si>
  <si>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</si>
  <si>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</si>
  <si>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</si>
  <si>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</si>
  <si>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</si>
  <si>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</si>
  <si>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</si>
  <si>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</si>
  <si>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</si>
  <si>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</si>
  <si>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</si>
  <si>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</si>
  <si>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</si>
  <si>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</si>
  <si>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</si>
  <si>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</si>
  <si>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</si>
  <si>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</si>
  <si>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</si>
  <si>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</si>
  <si>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</si>
  <si>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</si>
  <si>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</si>
  <si>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</si>
  <si>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</si>
  <si>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</si>
  <si>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</si>
  <si>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</si>
  <si>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</si>
  <si>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</si>
  <si>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</si>
  <si>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</si>
  <si>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</si>
  <si>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</si>
  <si>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</si>
  <si>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</si>
  <si>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</si>
  <si>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</si>
  <si>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</si>
  <si>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</si>
  <si>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</si>
  <si>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</si>
  <si>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</si>
  <si>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</si>
  <si>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</si>
  <si>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</si>
  <si>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</si>
  <si>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</si>
  <si>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</si>
  <si>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</si>
  <si>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</si>
  <si>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</si>
  <si>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</si>
  <si>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</si>
  <si>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</si>
  <si>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</si>
  <si>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</si>
  <si>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</si>
  <si>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</si>
  <si>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</si>
  <si>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</si>
  <si>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</si>
  <si>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</si>
  <si>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</si>
  <si>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</si>
  <si>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</si>
  <si>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</si>
  <si>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</si>
  <si>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</si>
  <si>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</si>
  <si>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</si>
  <si>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</si>
  <si>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</si>
  <si>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</si>
  <si>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</si>
  <si>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</si>
  <si>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</si>
  <si>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</si>
  <si>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</si>
  <si>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</si>
  <si>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</si>
  <si>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</si>
  <si>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</si>
  <si>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</si>
  <si>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</si>
  <si>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</si>
  <si>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</si>
  <si>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</si>
  <si>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</si>
  <si>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</si>
  <si>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</si>
  <si>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</si>
  <si>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</si>
  <si>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</si>
  <si>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</si>
  <si>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</si>
  <si>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</si>
  <si>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</si>
  <si>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</si>
  <si>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</si>
  <si>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</si>
  <si>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</si>
  <si>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</si>
  <si>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</si>
  <si>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</si>
  <si>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</si>
  <si>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</si>
  <si>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</si>
  <si>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</si>
  <si>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</si>
  <si>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</si>
  <si>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</si>
  <si>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</si>
  <si>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</si>
  <si>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</si>
  <si>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</si>
  <si>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</si>
  <si>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</si>
  <si>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</si>
  <si>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</si>
  <si>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</si>
  <si>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</si>
  <si>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</si>
  <si>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</si>
  <si>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</si>
  <si>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</si>
  <si>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</si>
  <si>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</si>
  <si>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</si>
  <si>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</si>
  <si>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</si>
  <si>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</si>
  <si>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</si>
  <si>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</si>
  <si>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</si>
  <si>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</si>
  <si>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</si>
  <si>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</si>
  <si>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</si>
  <si>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</si>
  <si>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</si>
  <si>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</si>
  <si>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</si>
  <si>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</si>
  <si>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</si>
  <si>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</si>
  <si>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</si>
  <si>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</si>
  <si>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</si>
  <si>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</si>
  <si>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</si>
  <si>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</si>
  <si>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</si>
  <si>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</si>
  <si>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</si>
  <si>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</si>
  <si>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</si>
  <si>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</si>
  <si>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</si>
  <si>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</si>
  <si>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</si>
  <si>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</si>
  <si>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</si>
  <si>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</si>
  <si>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</si>
  <si>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</si>
  <si>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</si>
  <si>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</si>
  <si>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</si>
  <si>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</si>
  <si>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</si>
  <si>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</si>
  <si>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</si>
  <si>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</si>
  <si>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</si>
  <si>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</si>
  <si>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</si>
  <si>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</si>
  <si>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</si>
  <si>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</si>
  <si>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</si>
  <si>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</si>
  <si>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</si>
  <si>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</si>
  <si>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</si>
  <si>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</si>
  <si>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</si>
  <si>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</si>
  <si>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</si>
  <si>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</si>
  <si>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</si>
  <si>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</si>
  <si>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</si>
  <si>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</si>
  <si>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</si>
  <si>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</si>
  <si>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</si>
  <si>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</si>
  <si>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</si>
  <si>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</si>
  <si>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</si>
  <si>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</si>
  <si>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</si>
  <si>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</si>
  <si>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</si>
  <si>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</si>
  <si>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</si>
  <si>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</si>
  <si>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</si>
  <si>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</si>
  <si>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</si>
  <si>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</si>
  <si>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</si>
  <si>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</si>
  <si>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</si>
  <si>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</si>
  <si>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</si>
  <si>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</si>
  <si>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</si>
  <si>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</si>
  <si>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</si>
  <si>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</si>
  <si>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</si>
  <si>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</si>
  <si>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</si>
  <si>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</si>
  <si>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</si>
  <si>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</si>
  <si>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</si>
  <si>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</si>
  <si>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</si>
  <si>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</si>
  <si>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</si>
  <si>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</si>
  <si>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</si>
  <si>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</si>
  <si>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</si>
  <si>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</si>
  <si>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</si>
  <si>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</si>
  <si>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</si>
  <si>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</si>
  <si>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</si>
  <si>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</si>
  <si>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</si>
  <si>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</si>
  <si>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</si>
  <si>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</si>
  <si>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</si>
  <si>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</si>
  <si>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</si>
  <si>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</si>
  <si>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</si>
  <si>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</si>
  <si>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</si>
  <si>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</si>
  <si>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</si>
  <si>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</si>
  <si>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</si>
  <si>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</si>
  <si>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</si>
  <si>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</si>
  <si>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</si>
  <si>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</si>
  <si>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</si>
  <si>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</si>
  <si>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</si>
  <si>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</si>
  <si>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</si>
  <si>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</si>
  <si>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</si>
  <si>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</si>
  <si>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</si>
  <si>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</si>
  <si>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</si>
  <si>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</si>
  <si>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</si>
  <si>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</si>
  <si>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</si>
  <si>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</si>
  <si>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</si>
  <si>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</si>
  <si>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</si>
  <si>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</si>
  <si>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</si>
  <si>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</si>
  <si>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</si>
  <si>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</si>
  <si>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</si>
  <si>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</si>
  <si>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</si>
  <si>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</si>
  <si>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</si>
  <si>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</si>
  <si>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</si>
  <si>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</si>
  <si>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</si>
  <si>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</si>
  <si>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</si>
  <si>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</si>
  <si>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</si>
  <si>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</si>
  <si>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</si>
  <si>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</si>
  <si>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</si>
  <si>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</si>
  <si>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</si>
  <si>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</si>
  <si>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</si>
  <si>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</si>
  <si>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</si>
  <si>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</si>
  <si>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</si>
  <si>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</si>
  <si>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</si>
  <si>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</si>
  <si>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</si>
  <si>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</si>
  <si>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</si>
  <si>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</si>
  <si>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</si>
  <si>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</si>
  <si>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</si>
  <si>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</si>
  <si>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</si>
  <si>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</si>
  <si>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</si>
  <si>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</si>
  <si>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</si>
  <si>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</si>
  <si>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</si>
  <si>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</si>
  <si>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</si>
  <si>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</si>
  <si>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</si>
  <si>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</si>
  <si>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</si>
  <si>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</si>
  <si>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</si>
  <si>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</si>
  <si>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</si>
  <si>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</si>
  <si>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</si>
  <si>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</si>
  <si>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</si>
  <si>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</si>
  <si>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</si>
  <si>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</si>
  <si>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</si>
  <si>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</si>
  <si>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</si>
  <si>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</si>
  <si>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</si>
  <si>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</si>
  <si>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</si>
  <si>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</si>
  <si>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</si>
  <si>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</si>
  <si>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</si>
  <si>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</si>
  <si>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</si>
  <si>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</si>
  <si>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</si>
  <si>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</si>
  <si>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</si>
  <si>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</si>
  <si>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</si>
  <si>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</si>
  <si>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</si>
  <si>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</si>
  <si>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</si>
  <si>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</si>
  <si>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</si>
  <si>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</si>
  <si>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</si>
  <si>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</si>
  <si>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</si>
  <si>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</si>
  <si>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</si>
  <si>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</si>
  <si>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</si>
  <si>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</si>
  <si>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</si>
  <si>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</si>
  <si>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</si>
  <si>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</si>
  <si>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</si>
  <si>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</si>
  <si>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</si>
  <si>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</si>
  <si>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</si>
  <si>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</si>
  <si>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</si>
  <si>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</si>
  <si>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</si>
  <si>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</si>
  <si>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</si>
  <si>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</si>
  <si>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</si>
  <si>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</si>
  <si>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</si>
  <si>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</si>
  <si>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</si>
  <si>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</si>
  <si>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</si>
  <si>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</si>
  <si>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</si>
  <si>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</si>
  <si>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</si>
  <si>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</si>
  <si>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</si>
  <si>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</si>
  <si>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</si>
  <si>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</si>
  <si>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</si>
  <si>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</si>
  <si>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</si>
  <si>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</si>
  <si>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</si>
  <si>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</si>
  <si>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</si>
  <si>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</si>
  <si>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</si>
  <si>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</si>
  <si>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</si>
  <si>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</si>
  <si>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</si>
  <si>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</si>
  <si>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</si>
  <si>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</si>
  <si>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</si>
  <si>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</si>
  <si>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</si>
  <si>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</si>
  <si>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</si>
  <si>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</si>
  <si>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</si>
  <si>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</si>
  <si>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</si>
  <si>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</si>
  <si>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</si>
  <si>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</si>
  <si>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</si>
  <si>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</si>
  <si>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</si>
  <si>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</si>
  <si>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</si>
  <si>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</si>
  <si>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</si>
  <si>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</si>
  <si>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</si>
  <si>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</si>
  <si>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</si>
  <si>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</si>
  <si>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</si>
  <si>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</si>
  <si>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</si>
  <si>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</si>
  <si>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</si>
  <si>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</si>
  <si>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</si>
  <si>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</si>
  <si>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</si>
  <si>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</si>
  <si>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</si>
  <si>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</si>
  <si>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</si>
  <si>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</si>
  <si>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</si>
  <si>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</si>
  <si>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</si>
  <si>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</si>
  <si>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</si>
  <si>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</si>
  <si>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</si>
  <si>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</si>
  <si>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</si>
  <si>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</si>
  <si>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</si>
  <si>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</si>
  <si>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</si>
  <si>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</si>
  <si>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</si>
  <si>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</si>
  <si>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</si>
  <si>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</si>
  <si>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</si>
  <si>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</si>
  <si>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</si>
  <si>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</si>
  <si>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</si>
  <si>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</si>
  <si>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</si>
  <si>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</si>
  <si>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</si>
  <si>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</si>
  <si>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</si>
  <si>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</si>
  <si>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</si>
  <si>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</si>
  <si>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</si>
  <si>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</si>
  <si>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</si>
  <si>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</si>
  <si>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</si>
  <si>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</si>
  <si>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</si>
  <si>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</si>
  <si>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</si>
  <si>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</si>
  <si>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</si>
  <si>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</si>
  <si>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</si>
  <si>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</si>
  <si>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</si>
  <si>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</si>
  <si>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</si>
  <si>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</si>
  <si>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</si>
  <si>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</si>
  <si>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</si>
  <si>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</si>
  <si>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</si>
  <si>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</si>
  <si>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</si>
  <si>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</si>
  <si>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</si>
  <si>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</si>
  <si>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</si>
  <si>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</si>
  <si>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</si>
  <si>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</si>
  <si>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</si>
  <si>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</si>
  <si>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</si>
  <si>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</si>
  <si>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</si>
  <si>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</si>
  <si>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</si>
  <si>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</si>
  <si>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</si>
  <si>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</si>
  <si>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</si>
  <si>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</si>
  <si>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</si>
  <si>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</si>
  <si>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</si>
  <si>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</si>
  <si>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</si>
  <si>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</si>
  <si>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</si>
  <si>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</si>
  <si>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</si>
  <si>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</si>
  <si>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</si>
  <si>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</si>
  <si>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</si>
  <si>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</si>
  <si>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</si>
  <si>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</si>
  <si>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</si>
  <si>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</si>
  <si>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</si>
  <si>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</si>
  <si>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</si>
  <si>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</si>
  <si>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</si>
  <si>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</si>
  <si>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</si>
  <si>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</si>
  <si>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</si>
  <si>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</si>
  <si>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</si>
  <si>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</si>
  <si>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</si>
  <si>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</si>
  <si>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</si>
  <si>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</si>
  <si>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</si>
  <si>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</si>
  <si>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</si>
  <si>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</si>
  <si>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</si>
  <si>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</si>
  <si>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</si>
  <si>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</si>
  <si>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</si>
  <si>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</si>
  <si>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</si>
  <si>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</si>
  <si>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</si>
  <si>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</si>
  <si>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</si>
  <si>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</si>
  <si>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</si>
  <si>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</si>
  <si>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</si>
  <si>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</si>
  <si>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</si>
  <si>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</si>
  <si>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</si>
  <si>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</si>
  <si>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</si>
  <si>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</si>
  <si>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</si>
  <si>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</si>
  <si>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</si>
  <si>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</si>
  <si>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</si>
  <si>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</si>
  <si>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</si>
  <si>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</si>
  <si>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</si>
  <si>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</si>
  <si>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</si>
  <si>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</si>
  <si>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</si>
  <si>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</si>
  <si>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</si>
  <si>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</si>
  <si>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</si>
  <si>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</si>
  <si>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</si>
  <si>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</si>
  <si>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</si>
  <si>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</si>
  <si>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</si>
  <si>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</si>
  <si>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</si>
  <si>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</si>
  <si>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</si>
  <si>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</si>
  <si>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</si>
  <si>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</si>
  <si>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</si>
  <si>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</si>
  <si>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</si>
  <si>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</si>
  <si>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</si>
  <si>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</si>
  <si>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</si>
  <si>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</si>
  <si>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</si>
  <si>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</si>
  <si>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</si>
  <si>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</si>
  <si>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</si>
  <si>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</si>
  <si>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</si>
  <si>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</si>
  <si>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</si>
  <si>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</si>
  <si>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</si>
  <si>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</si>
  <si>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</si>
  <si>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</si>
  <si>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</si>
  <si>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</si>
  <si>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</si>
  <si>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</si>
  <si>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</si>
  <si>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</si>
  <si>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</si>
  <si>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</si>
  <si>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</si>
  <si>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</si>
  <si>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</si>
  <si>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</si>
  <si>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</si>
  <si>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</si>
  <si>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</si>
  <si>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</si>
  <si>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</si>
  <si>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</si>
  <si>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</si>
  <si>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</si>
  <si>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</si>
  <si>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</si>
  <si>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</si>
  <si>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</si>
  <si>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</si>
  <si>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</si>
  <si>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</si>
  <si>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</si>
  <si>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</si>
  <si>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</si>
  <si>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</si>
  <si>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</si>
  <si>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</si>
  <si>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</si>
  <si>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</si>
  <si>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</si>
  <si>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</si>
  <si>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</si>
  <si>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</si>
  <si>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</si>
  <si>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</si>
  <si>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</si>
  <si>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</si>
  <si>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</si>
  <si>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</si>
  <si>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</si>
  <si>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</si>
  <si>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</si>
  <si>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</si>
  <si>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</si>
  <si>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</si>
  <si>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</si>
  <si>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</si>
  <si>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</si>
  <si>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</si>
  <si>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</si>
  <si>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</si>
  <si>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</si>
  <si>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</si>
  <si>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</si>
  <si>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</si>
  <si>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</si>
  <si>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</si>
  <si>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</si>
  <si>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</si>
  <si>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</si>
  <si>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</si>
  <si>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</si>
  <si>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</si>
  <si>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</si>
  <si>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</si>
  <si>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</si>
  <si>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</si>
  <si>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</si>
  <si>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</si>
  <si>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</si>
  <si>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</si>
  <si>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</si>
  <si>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</si>
  <si>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</si>
  <si>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</si>
  <si>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</si>
  <si>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</si>
  <si>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</si>
  <si>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</si>
  <si>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</si>
  <si>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</si>
  <si>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</si>
  <si>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</si>
  <si>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</si>
  <si>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</si>
  <si>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</si>
  <si>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</si>
  <si>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</si>
  <si>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</si>
  <si>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</si>
  <si>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</si>
  <si>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</si>
  <si>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</si>
  <si>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</si>
  <si>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</si>
  <si>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</si>
  <si>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</si>
  <si>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</si>
  <si>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</si>
  <si>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</si>
  <si>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</si>
  <si>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</si>
  <si>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</si>
  <si>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</si>
  <si>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</si>
  <si>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</si>
  <si>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</si>
  <si>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</si>
  <si>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</si>
  <si>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</si>
  <si>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</si>
  <si>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</si>
  <si>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</si>
  <si>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</si>
  <si>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</si>
  <si>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</si>
  <si>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</si>
  <si>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</si>
  <si>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</si>
  <si>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</si>
  <si>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</si>
  <si>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</si>
  <si>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</si>
  <si>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</si>
  <si>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</si>
  <si>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</si>
  <si>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</si>
  <si>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</si>
  <si>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</si>
  <si>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</si>
  <si>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</si>
  <si>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</si>
  <si>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</si>
  <si>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</si>
  <si>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</si>
  <si>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</si>
  <si>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</si>
  <si>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</si>
  <si>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</si>
  <si>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</si>
  <si>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</si>
  <si>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</si>
  <si>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</si>
  <si>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</si>
  <si>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</si>
  <si>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</si>
  <si>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</si>
  <si>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</si>
  <si>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</si>
  <si>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</si>
  <si>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</si>
  <si>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</si>
  <si>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</si>
  <si>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</si>
  <si>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</si>
  <si>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</si>
  <si>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</si>
  <si>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</si>
  <si>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</si>
  <si>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</si>
  <si>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</si>
  <si>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</si>
  <si>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</si>
  <si>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</si>
  <si>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</si>
  <si>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</si>
  <si>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</si>
  <si>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</si>
  <si>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</si>
  <si>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</si>
  <si>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</si>
  <si>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</si>
  <si>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</si>
  <si>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</si>
  <si>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</si>
  <si>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</si>
  <si>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</si>
  <si>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</si>
  <si>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</si>
  <si>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</si>
  <si>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</si>
  <si>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</si>
  <si>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</si>
  <si>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</si>
  <si>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</si>
  <si>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</si>
  <si>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</si>
  <si>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</si>
  <si>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</si>
  <si>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</si>
  <si>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</si>
  <si>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</si>
  <si>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</si>
  <si>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</si>
  <si>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</si>
  <si>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</si>
  <si>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</si>
  <si>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</si>
  <si>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</si>
  <si>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</si>
  <si>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</si>
  <si>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</si>
  <si>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</si>
  <si>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</si>
  <si>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</si>
  <si>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</si>
  <si>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</si>
  <si>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</si>
  <si>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</si>
  <si>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</si>
  <si>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</si>
  <si>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</si>
  <si>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</si>
  <si>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</si>
  <si>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</si>
  <si>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</si>
  <si>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</si>
  <si>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</si>
  <si>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</si>
  <si>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</si>
  <si>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</si>
  <si>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</si>
  <si>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</si>
  <si>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</si>
  <si>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</si>
  <si>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</si>
  <si>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</si>
  <si>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</si>
  <si>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</si>
  <si>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</si>
  <si>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</si>
  <si>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</si>
  <si>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</si>
  <si>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</si>
  <si>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</si>
  <si>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</si>
  <si>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</si>
  <si>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</si>
  <si>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</si>
  <si>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</si>
  <si>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</si>
  <si>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</si>
  <si>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</si>
  <si>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</si>
  <si>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</si>
  <si>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</si>
  <si>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</si>
  <si>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</si>
  <si>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</si>
  <si>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</si>
  <si>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</si>
  <si>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</si>
  <si>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</si>
  <si>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</si>
  <si>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</si>
  <si>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</si>
  <si>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</si>
  <si>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</si>
  <si>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</si>
  <si>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</si>
  <si>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</si>
  <si>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</si>
  <si>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</si>
  <si>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</si>
  <si>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</si>
  <si>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</si>
  <si>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</si>
  <si>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</si>
  <si>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</si>
  <si>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</si>
  <si>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</si>
  <si>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</si>
  <si>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</si>
  <si>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</si>
  <si>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</si>
  <si>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</si>
  <si>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</si>
  <si>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</si>
  <si>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</si>
  <si>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</si>
  <si>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</si>
  <si>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</si>
  <si>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</si>
  <si>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</si>
  <si>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</si>
  <si>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</si>
  <si>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</si>
  <si>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</si>
  <si>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</si>
  <si>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</si>
  <si>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</si>
  <si>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</si>
  <si>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</si>
  <si>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</si>
  <si>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</si>
  <si>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</si>
  <si>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</si>
  <si>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</si>
  <si>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</si>
  <si>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</si>
  <si>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</si>
  <si>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</si>
  <si>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</si>
  <si>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</si>
  <si>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</si>
  <si>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</si>
  <si>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</si>
  <si>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</si>
  <si>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</si>
  <si>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</si>
  <si>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</si>
  <si>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</si>
  <si>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</si>
  <si>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</si>
  <si>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</si>
  <si>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</si>
  <si>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</si>
  <si>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</si>
  <si>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</si>
  <si>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</si>
  <si>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</si>
  <si>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</si>
  <si>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</si>
  <si>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</si>
  <si>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</si>
  <si>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</si>
  <si>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</si>
  <si>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</si>
  <si>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</si>
  <si>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</si>
  <si>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</si>
  <si>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</si>
  <si>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</si>
  <si>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</si>
  <si>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</si>
  <si>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</si>
  <si>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</si>
  <si>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</si>
  <si>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</si>
  <si>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</si>
  <si>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</si>
  <si>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</si>
  <si>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</si>
  <si>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</si>
  <si>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</si>
  <si>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</si>
  <si>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</si>
  <si>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</si>
  <si>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</si>
  <si>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</si>
  <si>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</si>
  <si>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</si>
  <si>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</si>
  <si>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</si>
  <si>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</si>
  <si>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</si>
  <si>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</si>
  <si>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</si>
  <si>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</si>
  <si>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</si>
  <si>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</si>
  <si>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</si>
  <si>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</si>
  <si>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</si>
  <si>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</si>
  <si>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</si>
  <si>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</si>
  <si>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</si>
  <si>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</si>
  <si>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</si>
  <si>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</si>
  <si>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</si>
  <si>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</si>
  <si>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</si>
  <si>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</si>
  <si>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</si>
  <si>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</si>
  <si>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</si>
  <si>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</si>
  <si>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</si>
  <si>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</si>
  <si>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</si>
  <si>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</si>
  <si>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</si>
  <si>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</si>
  <si>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</si>
  <si>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</si>
  <si>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</si>
  <si>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</si>
  <si>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</si>
  <si>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</si>
  <si>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</si>
  <si>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</si>
  <si>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</si>
  <si>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</si>
  <si>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</si>
  <si>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</si>
  <si>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</si>
  <si>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</si>
  <si>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</si>
  <si>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</si>
  <si>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</si>
  <si>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</si>
  <si>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</si>
  <si>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</si>
  <si>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</si>
  <si>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</si>
  <si>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</si>
  <si>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</si>
  <si>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</si>
  <si>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</si>
  <si>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</si>
  <si>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</si>
  <si>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</si>
  <si>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</si>
  <si>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</si>
  <si>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</si>
  <si>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</si>
  <si>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</si>
  <si>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</si>
  <si>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</si>
  <si>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</si>
  <si>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</si>
  <si>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</si>
  <si>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</si>
  <si>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</si>
  <si>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</si>
  <si>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</si>
  <si>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</si>
  <si>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</si>
  <si>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</si>
  <si>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</si>
  <si>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</si>
  <si>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</si>
  <si>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</si>
  <si>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</si>
  <si>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</si>
  <si>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</si>
  <si>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</si>
  <si>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</si>
  <si>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</si>
  <si>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</si>
  <si>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</si>
  <si>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</si>
  <si>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</si>
  <si>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</si>
  <si>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</si>
  <si>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</si>
  <si>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</si>
  <si>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</si>
  <si>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</si>
  <si>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</si>
  <si>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</si>
  <si>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</si>
  <si>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</si>
  <si>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</si>
  <si>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</si>
  <si>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</si>
  <si>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</si>
  <si>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</si>
  <si>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</si>
  <si>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</si>
  <si>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</si>
  <si>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</si>
  <si>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</si>
  <si>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</si>
  <si>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</si>
  <si>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</si>
  <si>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</si>
  <si>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</si>
  <si>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</si>
  <si>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</si>
  <si>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</si>
  <si>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</si>
  <si>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</si>
  <si>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</si>
  <si>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</si>
  <si>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</si>
  <si>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</si>
  <si>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</si>
  <si>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</si>
  <si>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</si>
  <si>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</si>
  <si>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</si>
  <si>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</si>
  <si>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</si>
  <si>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</si>
  <si>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</si>
  <si>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</si>
  <si>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</si>
  <si>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</si>
  <si>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</si>
  <si>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</si>
  <si>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</si>
  <si>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</si>
  <si>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</si>
  <si>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</si>
  <si>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</si>
  <si>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</si>
  <si>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</si>
  <si>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</si>
  <si>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</si>
  <si>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</si>
  <si>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</si>
  <si>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</si>
  <si>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</si>
  <si>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</si>
  <si>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</si>
  <si>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</si>
  <si>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</si>
  <si>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</si>
  <si>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</si>
  <si>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</si>
  <si>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</si>
  <si>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</si>
  <si>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</si>
  <si>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</si>
  <si>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</si>
  <si>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</si>
  <si>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</si>
  <si>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</si>
  <si>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</si>
  <si>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</si>
  <si>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</si>
  <si>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</si>
  <si>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</si>
  <si>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</si>
  <si>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</si>
  <si>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</si>
  <si>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</si>
  <si>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</si>
  <si>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</si>
  <si>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</si>
  <si>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</si>
  <si>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</si>
  <si>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</si>
  <si>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</si>
  <si>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</si>
  <si>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</si>
  <si>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</si>
  <si>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</si>
  <si>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</si>
  <si>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</si>
  <si>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</si>
  <si>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</si>
  <si>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</si>
  <si>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</si>
  <si>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</si>
  <si>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</si>
  <si>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</si>
  <si>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</si>
  <si>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</si>
  <si>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</si>
  <si>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</si>
  <si>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</si>
  <si>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</si>
  <si>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</si>
  <si>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</si>
  <si>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</si>
  <si>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</si>
  <si>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</si>
  <si>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</si>
  <si>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</si>
  <si>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</si>
  <si>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</si>
  <si>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</si>
  <si>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</si>
  <si>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</si>
  <si>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</si>
  <si>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</si>
  <si>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</si>
  <si>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</si>
  <si>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</si>
  <si>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</si>
  <si>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</si>
  <si>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</si>
  <si>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</si>
  <si>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</si>
  <si>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</si>
  <si>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</si>
  <si>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</si>
  <si>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</si>
  <si>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</si>
  <si>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</si>
  <si>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</si>
  <si>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</si>
  <si>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</si>
  <si>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</si>
  <si>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</si>
  <si>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</si>
  <si>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</si>
  <si>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</si>
  <si>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</si>
  <si>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</si>
  <si>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</si>
  <si>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</si>
  <si>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</si>
  <si>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</si>
  <si>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</si>
  <si>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</si>
  <si>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</si>
  <si>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</si>
  <si>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</si>
  <si>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</si>
  <si>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</si>
  <si>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</si>
  <si>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</si>
  <si>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</si>
  <si>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</si>
  <si>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</si>
  <si>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</si>
  <si>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</si>
  <si>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</si>
  <si>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</si>
  <si>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</si>
  <si>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</si>
  <si>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</si>
  <si>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</si>
  <si>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</si>
  <si>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</si>
  <si>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</si>
  <si>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</si>
  <si>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</si>
  <si>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</si>
  <si>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</si>
  <si>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</si>
  <si>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</si>
  <si>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</si>
  <si>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</si>
  <si>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</si>
  <si>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</si>
  <si>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</si>
  <si>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</si>
  <si>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</si>
  <si>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</si>
  <si>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</si>
  <si>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</si>
  <si>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</si>
  <si>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</si>
  <si>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</si>
  <si>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</si>
  <si>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</si>
  <si>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</si>
  <si>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</si>
  <si>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</si>
  <si>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</si>
  <si>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</si>
  <si>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</si>
  <si>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</si>
  <si>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</si>
  <si>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</si>
  <si>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</si>
  <si>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</si>
  <si>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</si>
  <si>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</si>
  <si>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</si>
  <si>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</si>
  <si>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</si>
  <si>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</si>
  <si>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</si>
  <si>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</si>
  <si>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</si>
  <si>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</si>
  <si>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</si>
  <si>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</si>
  <si>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</si>
  <si>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</si>
  <si>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</si>
  <si>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</si>
  <si>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</si>
  <si>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</si>
  <si>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</si>
  <si>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</si>
  <si>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</si>
  <si>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</si>
  <si>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</si>
  <si>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</si>
  <si>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</si>
  <si>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</si>
  <si>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</si>
  <si>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</si>
  <si>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</si>
  <si>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</si>
  <si>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</si>
  <si>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</si>
  <si>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</si>
  <si>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</si>
  <si>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</si>
  <si>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</si>
  <si>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</si>
  <si>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</si>
  <si>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</si>
  <si>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</si>
  <si>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</si>
  <si>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</si>
  <si>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</si>
  <si>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</si>
  <si>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</si>
  <si>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</si>
  <si>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</si>
  <si>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</si>
  <si>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</si>
  <si>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</si>
  <si>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</si>
  <si>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</si>
  <si>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</si>
  <si>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</si>
  <si>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</si>
  <si>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</si>
  <si>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</si>
  <si>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</si>
  <si>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</si>
  <si>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</si>
  <si>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</si>
  <si>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</si>
  <si>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</si>
  <si>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</si>
  <si>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</si>
  <si>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</si>
  <si>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</si>
  <si>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</si>
  <si>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</si>
  <si>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</si>
  <si>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</si>
  <si>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</si>
  <si>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</si>
  <si>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</si>
  <si>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</si>
  <si>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</si>
  <si>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</si>
  <si>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</si>
  <si>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</si>
  <si>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</si>
  <si>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</si>
  <si>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</si>
  <si>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</si>
  <si>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</si>
  <si>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</si>
  <si>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</si>
  <si>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</si>
  <si>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</si>
  <si>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</si>
  <si>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</si>
  <si>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</si>
  <si>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</si>
  <si>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</si>
  <si>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</si>
  <si>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</si>
  <si>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</si>
  <si>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</si>
  <si>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</si>
  <si>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</si>
  <si>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</si>
  <si>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</si>
  <si>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</si>
  <si>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</si>
  <si>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</si>
  <si>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</si>
  <si>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</si>
  <si>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</si>
  <si>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</si>
  <si>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</si>
  <si>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</si>
  <si>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</si>
  <si>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</si>
  <si>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</si>
  <si>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</si>
  <si>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</si>
  <si>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</si>
  <si>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</si>
  <si>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</si>
  <si>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</si>
  <si>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</si>
  <si>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</si>
  <si>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</si>
  <si>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</si>
  <si>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</si>
  <si>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</si>
  <si>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</si>
  <si>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</si>
  <si>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</si>
  <si>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</si>
  <si>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</si>
  <si>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</si>
  <si>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</si>
  <si>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</si>
  <si>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</si>
  <si>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</si>
  <si>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</si>
  <si>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</si>
  <si>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</si>
  <si>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</si>
  <si>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</si>
  <si>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</si>
  <si>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</si>
  <si>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</si>
  <si>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</si>
  <si>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</si>
  <si>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</si>
  <si>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</si>
  <si>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</si>
  <si>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</si>
  <si>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</si>
  <si>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</si>
  <si>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</si>
  <si>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</si>
  <si>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</si>
  <si>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</si>
  <si>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</si>
  <si>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</si>
  <si>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</si>
  <si>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</si>
  <si>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</si>
  <si>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</si>
  <si>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</si>
  <si>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</si>
  <si>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</si>
  <si>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</si>
  <si>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</si>
  <si>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</si>
  <si>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</si>
  <si>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</si>
  <si>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</si>
  <si>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</si>
  <si>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</si>
  <si>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</si>
  <si>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</si>
  <si>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</si>
  <si>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</si>
  <si>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</si>
  <si>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</si>
  <si>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</si>
  <si>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</si>
  <si>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</si>
  <si>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</si>
  <si>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</si>
  <si>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</si>
  <si>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</si>
  <si>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</si>
  <si>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</si>
  <si>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</si>
  <si>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</si>
  <si>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</si>
  <si>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</si>
  <si>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</si>
  <si>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</si>
  <si>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</si>
  <si>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</si>
  <si>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</si>
  <si>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</si>
  <si>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</si>
  <si>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</si>
  <si>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</si>
  <si>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</si>
  <si>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</si>
  <si>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</si>
  <si>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</si>
  <si>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</si>
  <si>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</si>
  <si>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</si>
  <si>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</si>
  <si>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</si>
  <si>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</si>
  <si>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</si>
  <si>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</si>
  <si>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</si>
  <si>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</si>
  <si>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</si>
  <si>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</si>
  <si>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</si>
  <si>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</si>
  <si>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</si>
  <si>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</si>
  <si>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</si>
  <si>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</si>
  <si>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</si>
  <si>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</si>
  <si>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</si>
  <si>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</si>
  <si>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</si>
  <si>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</si>
  <si>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</si>
  <si>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</si>
  <si>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</si>
  <si>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</si>
  <si>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</si>
  <si>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</si>
  <si>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</si>
  <si>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</si>
  <si>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</si>
  <si>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</si>
  <si>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</si>
  <si>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</si>
  <si>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</si>
  <si>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</si>
  <si>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</si>
  <si>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</si>
  <si>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</si>
  <si>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</si>
  <si>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</si>
  <si>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</si>
  <si>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</si>
  <si>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</si>
  <si>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</si>
  <si>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</si>
  <si>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</si>
  <si>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</si>
  <si>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</si>
  <si>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</si>
  <si>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</si>
  <si>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</si>
  <si>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</si>
  <si>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</si>
  <si>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</si>
  <si>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</si>
  <si>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</si>
  <si>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</si>
  <si>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</si>
  <si>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</si>
  <si>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</si>
  <si>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</si>
  <si>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</si>
  <si>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</si>
  <si>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</si>
  <si>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</si>
  <si>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</si>
  <si>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</si>
  <si>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</si>
  <si>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</si>
  <si>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</si>
  <si>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</si>
  <si>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</si>
  <si>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</si>
  <si>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</si>
  <si>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</si>
  <si>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</si>
  <si>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</si>
  <si>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</si>
  <si>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</si>
  <si>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</si>
  <si>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</si>
  <si>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</si>
  <si>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</si>
  <si>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</si>
  <si>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</si>
  <si>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</si>
  <si>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</si>
  <si>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</si>
  <si>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</si>
  <si>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</si>
  <si>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</si>
  <si>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</si>
  <si>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</si>
  <si>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</si>
  <si>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</si>
  <si>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</si>
  <si>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</si>
  <si>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</si>
  <si>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</si>
  <si>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</si>
  <si>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</si>
  <si>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</si>
  <si>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</si>
  <si>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</si>
  <si>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</si>
  <si>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</si>
  <si>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</si>
  <si>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</si>
  <si>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</si>
  <si>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</si>
  <si>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</si>
  <si>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</si>
  <si>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</si>
  <si>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</si>
  <si>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</si>
  <si>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</si>
  <si>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</si>
  <si>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</si>
  <si>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</si>
  <si>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</si>
  <si>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</si>
  <si>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</si>
  <si>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</si>
  <si>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</si>
  <si>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</si>
  <si>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</si>
  <si>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</si>
  <si>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</si>
  <si>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</si>
  <si>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</si>
  <si>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</si>
  <si>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</si>
  <si>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</si>
  <si>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</si>
  <si>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</si>
  <si>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</si>
  <si>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</si>
  <si>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</si>
  <si>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</si>
  <si>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</si>
  <si>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</si>
  <si>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</si>
  <si>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</si>
  <si>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</si>
  <si>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</si>
  <si>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</si>
  <si>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</si>
  <si>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</si>
  <si>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</si>
  <si>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</si>
  <si>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</si>
  <si>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</si>
  <si>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</si>
  <si>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</si>
  <si>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</si>
  <si>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</si>
  <si>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</si>
  <si>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</si>
  <si>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</si>
  <si>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</si>
  <si>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</si>
  <si>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</si>
  <si>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</si>
  <si>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</si>
  <si>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</si>
  <si>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</si>
  <si>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</si>
  <si>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</si>
  <si>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</si>
  <si>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</si>
  <si>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</si>
  <si>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</si>
  <si>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</si>
  <si>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</si>
  <si>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</si>
  <si>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</si>
  <si>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</si>
  <si>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</si>
  <si>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</si>
  <si>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</si>
  <si>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</si>
  <si>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</si>
  <si>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</si>
  <si>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</si>
  <si>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</si>
  <si>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</si>
  <si>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</si>
  <si>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</si>
  <si>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</si>
  <si>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</si>
  <si>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</si>
  <si>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</si>
  <si>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</si>
  <si>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</si>
  <si>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</si>
  <si>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</si>
  <si>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</si>
  <si>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</si>
  <si>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</si>
  <si>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</si>
  <si>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</si>
  <si>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</si>
  <si>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</si>
  <si>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</si>
  <si>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</si>
  <si>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</si>
  <si>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</si>
  <si>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</si>
  <si>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</si>
  <si>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</si>
  <si>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</si>
  <si>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</si>
  <si>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</si>
  <si>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</si>
  <si>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</si>
  <si>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</si>
  <si>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</si>
  <si>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</si>
  <si>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</si>
  <si>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</si>
  <si>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</si>
  <si>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</si>
  <si>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</si>
  <si>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</si>
  <si>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</si>
  <si>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</si>
  <si>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</si>
  <si>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</si>
  <si>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</si>
  <si>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</si>
  <si>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</si>
  <si>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</si>
  <si>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</si>
  <si>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</si>
  <si>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</si>
  <si>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</si>
  <si>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</si>
  <si>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</si>
  <si>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</si>
  <si>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</si>
  <si>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</si>
  <si>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</si>
  <si>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</si>
  <si>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</si>
  <si>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</si>
  <si>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</si>
  <si>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</si>
  <si>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</si>
  <si>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</si>
  <si>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</si>
  <si>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</si>
  <si>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</si>
  <si>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</si>
  <si>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</si>
  <si>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</si>
  <si>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</si>
  <si>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</si>
  <si>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</si>
  <si>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</si>
  <si>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</si>
  <si>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</si>
  <si>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</si>
  <si>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</si>
  <si>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</si>
  <si>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</si>
  <si>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</si>
  <si>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</si>
  <si>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</si>
  <si>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</si>
  <si>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</si>
  <si>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</si>
  <si>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</si>
  <si>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</si>
  <si>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</si>
  <si>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</si>
  <si>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</si>
  <si>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</si>
  <si>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</si>
  <si>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</si>
  <si>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</si>
  <si>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</si>
  <si>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</si>
  <si>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</si>
  <si>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</si>
  <si>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</si>
  <si>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</si>
  <si>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</si>
  <si>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</si>
  <si>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</si>
  <si>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</si>
  <si>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</si>
  <si>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</si>
  <si>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</si>
  <si>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</si>
  <si>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</si>
  <si>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</si>
  <si>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</si>
  <si>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</si>
  <si>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</si>
  <si>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</si>
  <si>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</si>
  <si>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</si>
  <si>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</si>
  <si>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</si>
  <si>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</si>
  <si>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</si>
  <si>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</si>
  <si>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</si>
  <si>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</si>
  <si>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</si>
  <si>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</si>
  <si>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</si>
  <si>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</si>
  <si>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</si>
  <si>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</si>
  <si>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</si>
  <si>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</si>
  <si>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</si>
  <si>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</si>
  <si>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</si>
  <si>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</si>
  <si>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</si>
  <si>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</si>
  <si>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</si>
  <si>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</si>
  <si>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</si>
  <si>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</si>
  <si>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</si>
  <si>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</si>
  <si>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</si>
  <si>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</si>
  <si>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</si>
  <si>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</si>
  <si>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</si>
  <si>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</si>
  <si>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</si>
  <si>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</si>
  <si>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</si>
  <si>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</si>
  <si>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</si>
  <si>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</si>
  <si>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</si>
  <si>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</si>
  <si>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</si>
  <si>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</si>
  <si>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</si>
  <si>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</si>
  <si>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</si>
  <si>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</si>
  <si>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</si>
  <si>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</si>
  <si>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</si>
  <si>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</si>
  <si>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</si>
  <si>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</si>
  <si>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</si>
  <si>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</si>
  <si>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</si>
  <si>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</si>
  <si>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</si>
  <si>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</si>
  <si>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</si>
  <si>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</si>
  <si>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</si>
  <si>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</si>
  <si>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</si>
  <si>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</si>
  <si>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</si>
  <si>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</si>
  <si>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</si>
  <si>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</si>
  <si>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</si>
  <si>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</si>
  <si>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</si>
  <si>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</si>
  <si>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</si>
  <si>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</si>
  <si>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</si>
  <si>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</si>
  <si>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</si>
  <si>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</si>
  <si>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</si>
  <si>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</si>
  <si>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</si>
  <si>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</si>
  <si>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</si>
  <si>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</si>
  <si>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</si>
  <si>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</si>
  <si>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</si>
  <si>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</si>
  <si>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</si>
  <si>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</si>
  <si>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</si>
  <si>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</si>
  <si>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</si>
  <si>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</si>
  <si>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</si>
  <si>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</si>
  <si>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</si>
  <si>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</si>
  <si>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</si>
  <si>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</si>
  <si>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</si>
  <si>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</si>
  <si>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</si>
  <si>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</si>
  <si>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</si>
  <si>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</si>
  <si>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</si>
  <si>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</si>
  <si>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</si>
  <si>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</si>
  <si>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</si>
  <si>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</si>
  <si>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</si>
  <si>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</si>
  <si>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</si>
  <si>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</si>
  <si>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</si>
  <si>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</si>
  <si>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</si>
  <si>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</si>
  <si>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</si>
  <si>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</si>
  <si>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</si>
  <si>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</si>
  <si>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</si>
  <si>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</si>
  <si>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</si>
  <si>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</si>
  <si>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</si>
  <si>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</si>
  <si>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</si>
  <si>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</si>
  <si>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</si>
  <si>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</si>
  <si>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</si>
  <si>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</si>
  <si>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</si>
  <si>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</si>
  <si>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</si>
  <si>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</si>
  <si>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</si>
  <si>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</si>
  <si>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</si>
  <si>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</si>
  <si>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</si>
  <si>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</si>
  <si>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</si>
  <si>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</si>
  <si>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</si>
  <si>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</si>
  <si>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</si>
  <si>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</si>
  <si>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</si>
  <si>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</si>
  <si>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</si>
  <si>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</si>
  <si>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</si>
  <si>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</si>
  <si>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</si>
  <si>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</si>
  <si>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</si>
  <si>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</si>
  <si>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</si>
  <si>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</si>
  <si>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</si>
  <si>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</si>
  <si>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</si>
  <si>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</si>
  <si>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</si>
  <si>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</si>
  <si>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</si>
  <si>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</si>
  <si>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</si>
  <si>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</si>
  <si>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</si>
  <si>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</si>
  <si>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</si>
  <si>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</si>
  <si>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</si>
  <si>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</si>
  <si>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</si>
  <si>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</si>
  <si>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</si>
  <si>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</si>
  <si>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</si>
  <si>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</si>
  <si>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</si>
  <si>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</si>
  <si>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</si>
  <si>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</si>
  <si>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</si>
  <si>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</si>
  <si>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</si>
  <si>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</si>
  <si>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</si>
  <si>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</si>
  <si>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</si>
  <si>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</si>
  <si>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</si>
  <si>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</si>
  <si>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</si>
  <si>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</si>
  <si>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</si>
  <si>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</si>
  <si>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</si>
  <si>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</si>
  <si>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</si>
  <si>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</si>
  <si>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</si>
  <si>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</si>
  <si>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</si>
  <si>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</si>
  <si>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</si>
  <si>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</si>
  <si>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</si>
  <si>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</si>
  <si>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</si>
  <si>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</si>
  <si>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</si>
  <si>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</si>
  <si>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</si>
  <si>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</si>
  <si>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</si>
  <si>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</si>
  <si>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</si>
  <si>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</si>
  <si>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</si>
  <si>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</si>
  <si>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</si>
  <si>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</si>
  <si>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</si>
  <si>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</si>
  <si>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</si>
  <si>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</si>
  <si>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</si>
  <si>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</si>
  <si>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</si>
  <si>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</si>
  <si>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</si>
  <si>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</si>
  <si>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</si>
  <si>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</si>
  <si>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</si>
  <si>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</si>
  <si>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</si>
  <si>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</si>
  <si>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</si>
  <si>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</si>
  <si>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</si>
  <si>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</si>
  <si>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</si>
  <si>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</si>
  <si>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</si>
  <si>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</si>
  <si>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</si>
  <si>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</si>
  <si>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</si>
  <si>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</si>
  <si>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</si>
  <si>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</si>
  <si>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</si>
  <si>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</si>
  <si>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</si>
  <si>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</si>
  <si>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</si>
  <si>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</si>
  <si>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</si>
  <si>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</si>
  <si>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</si>
  <si>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</si>
  <si>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</si>
  <si>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</si>
  <si>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</si>
  <si>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</si>
  <si>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</si>
  <si>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</si>
  <si>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</si>
  <si>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</si>
  <si>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</si>
  <si>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</si>
  <si>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</si>
  <si>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</si>
  <si>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</si>
  <si>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</si>
  <si>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</si>
  <si>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</si>
  <si>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</si>
  <si>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</si>
  <si>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</si>
  <si>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</si>
  <si>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</si>
  <si>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</si>
  <si>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</si>
  <si>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</si>
  <si>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</si>
  <si>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</si>
  <si>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</si>
  <si>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</si>
  <si>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</si>
  <si>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</si>
  <si>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</si>
  <si>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</si>
  <si>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</si>
  <si>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</si>
  <si>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</si>
  <si>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</si>
  <si>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</si>
  <si>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</si>
  <si>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</si>
  <si>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</si>
  <si>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</si>
  <si>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</si>
  <si>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</si>
  <si>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</si>
  <si>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</si>
  <si>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</si>
  <si>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</si>
  <si>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</si>
  <si>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</si>
  <si>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</si>
  <si>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</si>
  <si>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</si>
  <si>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</si>
  <si>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</si>
  <si>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</si>
  <si>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</si>
  <si>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</si>
  <si>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</si>
  <si>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</si>
  <si>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</si>
  <si>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</si>
  <si>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</si>
  <si>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</si>
  <si>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</si>
  <si>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</si>
  <si>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</si>
  <si>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</si>
  <si>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</si>
  <si>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</si>
  <si>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</si>
  <si>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</si>
  <si>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</si>
  <si>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</si>
  <si>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</si>
  <si>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</si>
  <si>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</si>
  <si>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</si>
  <si>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</si>
  <si>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</si>
  <si>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</si>
  <si>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</si>
  <si>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</si>
  <si>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</si>
  <si>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</si>
  <si>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</si>
  <si>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</si>
  <si>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</si>
  <si>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</si>
  <si>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</si>
  <si>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</si>
  <si>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</si>
  <si>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</si>
  <si>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</si>
  <si>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</si>
  <si>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</si>
  <si>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</si>
  <si>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</si>
  <si>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</si>
  <si>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</si>
  <si>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</si>
  <si>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</si>
  <si>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</si>
  <si>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</si>
  <si>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</si>
  <si>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</si>
  <si>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</si>
  <si>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</si>
  <si>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</si>
  <si>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</si>
  <si>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</si>
  <si>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</si>
  <si>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</si>
  <si>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</si>
  <si>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</si>
  <si>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</si>
  <si>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</si>
  <si>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</si>
  <si>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</si>
  <si>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</si>
  <si>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</si>
  <si>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</si>
  <si>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</si>
  <si>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</si>
  <si>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</si>
  <si>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</si>
  <si>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</si>
  <si>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</si>
  <si>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</si>
  <si>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</si>
  <si>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</si>
  <si>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</si>
  <si>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</si>
  <si>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</si>
  <si>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</si>
  <si>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</si>
  <si>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</si>
  <si>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</si>
  <si>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</si>
  <si>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</si>
  <si>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</si>
  <si>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</si>
  <si>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</si>
  <si>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</si>
  <si>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</si>
  <si>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</si>
  <si>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</si>
  <si>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</si>
  <si>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</si>
  <si>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</si>
  <si>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</si>
  <si>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</si>
  <si>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</si>
  <si>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</si>
  <si>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</si>
  <si>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</si>
  <si>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</si>
  <si>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</si>
  <si>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</si>
  <si>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</si>
  <si>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</si>
  <si>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</si>
  <si>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</si>
  <si>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</si>
  <si>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</si>
  <si>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</si>
  <si>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</si>
  <si>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</si>
  <si>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</si>
  <si>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</si>
  <si>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</si>
  <si>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</si>
  <si>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</si>
  <si>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</si>
  <si>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</si>
  <si>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</si>
  <si>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</si>
  <si>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</si>
  <si>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</si>
  <si>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</si>
  <si>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</si>
  <si>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</si>
  <si>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</si>
  <si>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</si>
  <si>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</si>
  <si>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</si>
  <si>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</si>
  <si>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</si>
  <si>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</si>
  <si>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</si>
  <si>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</si>
  <si>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</si>
  <si>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</si>
  <si>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</si>
  <si>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</si>
  <si>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</si>
  <si>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</si>
  <si>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</si>
  <si>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</si>
  <si>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</si>
  <si>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</si>
  <si>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</si>
  <si>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</si>
  <si>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</si>
  <si>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</si>
  <si>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</si>
  <si>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</si>
  <si>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</si>
  <si>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</si>
  <si>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</si>
  <si>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</si>
  <si>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</si>
  <si>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</si>
  <si>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</si>
  <si>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</si>
  <si>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</si>
  <si>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</si>
  <si>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</si>
  <si>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</si>
  <si>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</si>
  <si>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</si>
  <si>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</si>
  <si>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</si>
  <si>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</si>
  <si>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</si>
  <si>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</si>
  <si>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</si>
  <si>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</si>
  <si>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</si>
  <si>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</si>
  <si>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</si>
  <si>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</si>
  <si>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</si>
  <si>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</si>
  <si>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</si>
  <si>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</si>
  <si>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</si>
  <si>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</si>
  <si>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</si>
  <si>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</si>
  <si>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</si>
  <si>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</si>
  <si>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</si>
  <si>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</si>
  <si>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</si>
  <si>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</si>
  <si>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</si>
  <si>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</si>
  <si>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</si>
  <si>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</si>
  <si>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</si>
  <si>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</si>
  <si>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</si>
  <si>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</si>
  <si>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</si>
  <si>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</si>
  <si>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</si>
  <si>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</si>
  <si>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</si>
  <si>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</si>
  <si>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</si>
  <si>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</si>
  <si>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</si>
  <si>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</si>
  <si>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</si>
  <si>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</si>
  <si>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</si>
  <si>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</si>
  <si>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</si>
  <si>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</si>
  <si>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</si>
  <si>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</si>
  <si>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</si>
  <si>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</si>
  <si>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</si>
  <si>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</si>
  <si>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</si>
  <si>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</si>
  <si>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</si>
  <si>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</si>
  <si>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</si>
  <si>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</si>
  <si>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</si>
  <si>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</si>
  <si>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</si>
  <si>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</si>
  <si>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</si>
  <si>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</si>
  <si>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</si>
  <si>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</si>
  <si>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</si>
  <si>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</si>
  <si>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</si>
  <si>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</si>
  <si>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</si>
  <si>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</si>
  <si>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</si>
  <si>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</si>
  <si>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</si>
  <si>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</si>
  <si>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</si>
  <si>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</si>
  <si>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</si>
  <si>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</si>
  <si>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</si>
  <si>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</si>
  <si>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</si>
  <si>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</si>
  <si>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</si>
  <si>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</si>
  <si>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</si>
  <si>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</si>
  <si>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</si>
  <si>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</si>
  <si>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</si>
  <si>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</si>
  <si>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</si>
  <si>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</si>
  <si>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</si>
  <si>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</si>
  <si>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</si>
  <si>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</si>
  <si>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</si>
  <si>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</si>
  <si>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</si>
  <si>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</si>
  <si>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</si>
  <si>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</si>
  <si>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</si>
  <si>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</si>
  <si>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</si>
  <si>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</si>
  <si>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</si>
  <si>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</si>
  <si>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</si>
  <si>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</si>
  <si>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</si>
  <si>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</si>
  <si>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</si>
  <si>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</si>
  <si>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</si>
  <si>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</si>
  <si>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</si>
  <si>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</si>
  <si>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</si>
  <si>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</si>
  <si>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</si>
  <si>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</si>
  <si>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</si>
  <si>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</si>
  <si>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</si>
  <si>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</si>
  <si>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</si>
  <si>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</si>
  <si>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</si>
  <si>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</si>
  <si>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</si>
  <si>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</si>
  <si>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</si>
  <si>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</si>
  <si>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</si>
  <si>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</si>
  <si>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</si>
  <si>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</si>
  <si>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</si>
  <si>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</si>
  <si>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</si>
  <si>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</si>
  <si>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</si>
  <si>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</si>
  <si>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</si>
  <si>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</si>
  <si>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</si>
  <si>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</si>
  <si>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</si>
  <si>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</si>
  <si>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</si>
  <si>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</si>
  <si>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</si>
  <si>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</si>
  <si>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</si>
  <si>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</si>
  <si>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</si>
  <si>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</si>
  <si>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</si>
  <si>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</si>
  <si>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</si>
  <si>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</si>
  <si>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</si>
  <si>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</si>
  <si>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</si>
  <si>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</si>
  <si>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</si>
  <si>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</si>
  <si>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</si>
  <si>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</si>
  <si>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</si>
  <si>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</si>
  <si>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</si>
  <si>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</si>
  <si>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</si>
  <si>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</si>
  <si>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</si>
  <si>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</si>
  <si>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</si>
  <si>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</si>
  <si>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</si>
  <si>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</si>
  <si>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</si>
  <si>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</si>
  <si>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</si>
  <si>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</si>
  <si>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</si>
  <si>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</si>
  <si>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</si>
  <si>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</si>
  <si>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</si>
  <si>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</si>
  <si>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</si>
  <si>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</si>
  <si>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</si>
  <si>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</si>
  <si>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</si>
  <si>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</si>
  <si>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</si>
  <si>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</si>
  <si>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</si>
  <si>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</si>
  <si>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</si>
  <si>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</si>
  <si>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</si>
  <si>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</si>
  <si>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</si>
  <si>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</si>
  <si>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</si>
  <si>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</si>
  <si>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</si>
  <si>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</si>
  <si>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</si>
  <si>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</si>
  <si>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</si>
  <si>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</si>
  <si>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</si>
  <si>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</si>
  <si>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</si>
  <si>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</si>
  <si>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</si>
  <si>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</si>
  <si>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</si>
  <si>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</si>
  <si>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</si>
  <si>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</si>
  <si>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</si>
  <si>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</si>
  <si>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</si>
  <si>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</si>
  <si>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</si>
  <si>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</si>
  <si>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</si>
  <si>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</si>
  <si>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</si>
  <si>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</si>
  <si>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</si>
  <si>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</si>
  <si>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</si>
  <si>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</si>
  <si>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</si>
  <si>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</si>
  <si>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</si>
  <si>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</si>
  <si>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</si>
  <si>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</si>
  <si>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</si>
  <si>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</si>
  <si>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</si>
  <si>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</si>
  <si>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</si>
  <si>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</si>
  <si>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</si>
  <si>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</si>
  <si>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</si>
  <si>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</si>
  <si>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</si>
  <si>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</si>
  <si>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</si>
  <si>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</si>
  <si>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</si>
  <si>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</si>
  <si>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</si>
  <si>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</si>
  <si>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</si>
  <si>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</si>
  <si>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</si>
  <si>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</si>
  <si>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</si>
  <si>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</si>
  <si>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</si>
  <si>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</si>
  <si>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</si>
  <si>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</si>
  <si>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</si>
  <si>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</si>
  <si>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</si>
  <si>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</si>
  <si>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</si>
  <si>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</si>
  <si>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</si>
  <si>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</si>
  <si>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</si>
  <si>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</si>
  <si>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</si>
  <si>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</si>
  <si>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</si>
  <si>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</si>
  <si>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</si>
  <si>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</si>
  <si>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</si>
  <si>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</si>
  <si>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</si>
  <si>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</si>
  <si>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</si>
  <si>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</si>
  <si>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</si>
  <si>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</si>
  <si>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</si>
  <si>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</si>
  <si>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</si>
  <si>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</si>
  <si>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</si>
  <si>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</si>
  <si>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</si>
  <si>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</si>
  <si>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</si>
  <si>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</si>
  <si>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</si>
  <si>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</si>
  <si>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</si>
  <si>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</si>
  <si>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</si>
  <si>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</si>
  <si>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</si>
  <si>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</si>
  <si>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</si>
  <si>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</si>
  <si>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</si>
  <si>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</si>
  <si>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</si>
  <si>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</si>
  <si>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</si>
  <si>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</si>
  <si>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</si>
  <si>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</si>
  <si>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</si>
  <si>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</si>
  <si>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</si>
  <si>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</si>
  <si>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</si>
  <si>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</si>
  <si>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</si>
  <si>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</si>
  <si>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</si>
  <si>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</si>
  <si>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</si>
  <si>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</si>
  <si>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</si>
  <si>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</si>
  <si>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</si>
  <si>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</si>
  <si>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</si>
  <si>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</si>
  <si>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</si>
  <si>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</si>
  <si>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</si>
  <si>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</si>
  <si>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</si>
  <si>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</si>
  <si>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</si>
  <si>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</si>
  <si>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</si>
  <si>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</si>
  <si>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</si>
  <si>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</si>
  <si>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</si>
  <si>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</si>
  <si>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</si>
  <si>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</si>
  <si>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</si>
  <si>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</si>
  <si>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</si>
  <si>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</si>
  <si>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</si>
  <si>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</si>
  <si>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</si>
  <si>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</si>
  <si>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</si>
  <si>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</si>
  <si>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</si>
  <si>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</si>
  <si>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</si>
  <si>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</si>
  <si>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</si>
  <si>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</si>
  <si>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</si>
  <si>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</si>
  <si>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</si>
  <si>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</si>
  <si>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</si>
  <si>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</si>
  <si>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</si>
  <si>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</si>
  <si>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</si>
  <si>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</si>
  <si>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</si>
  <si>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</si>
  <si>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</si>
  <si>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</si>
  <si>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</si>
  <si>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</si>
  <si>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</si>
  <si>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</si>
  <si>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</si>
  <si>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</si>
  <si>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</si>
  <si>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</si>
  <si>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</si>
  <si>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</si>
  <si>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</si>
  <si>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</si>
  <si>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</si>
  <si>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</si>
  <si>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</si>
  <si>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</si>
  <si>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</si>
  <si>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</si>
  <si>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</si>
  <si>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</si>
  <si>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</si>
  <si>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</si>
  <si>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</si>
  <si>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</si>
  <si>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</si>
  <si>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</si>
  <si>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</si>
  <si>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</si>
  <si>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</si>
  <si>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</si>
  <si>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</si>
  <si>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</si>
  <si>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</si>
  <si>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</si>
  <si>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</si>
  <si>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</si>
  <si>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</si>
  <si>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</si>
  <si>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</si>
  <si>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</si>
  <si>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</si>
  <si>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</si>
  <si>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</si>
  <si>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</si>
  <si>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</si>
  <si>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</si>
  <si>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</si>
  <si>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</si>
  <si>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</si>
  <si>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</si>
  <si>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</si>
  <si>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</si>
  <si>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</si>
  <si>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</si>
  <si>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</si>
  <si>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</si>
  <si>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</si>
  <si>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</si>
  <si>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</si>
  <si>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</si>
  <si>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</si>
  <si>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</si>
  <si>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</si>
  <si>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</si>
  <si>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</si>
  <si>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</si>
  <si>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</si>
  <si>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</si>
  <si>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</si>
  <si>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</si>
  <si>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</si>
  <si>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</si>
  <si>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</si>
  <si>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</si>
  <si>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</si>
  <si>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</si>
  <si>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</si>
  <si>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</si>
  <si>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</si>
  <si>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</si>
  <si>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</si>
  <si>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</si>
  <si>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</si>
  <si>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</si>
  <si>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</si>
  <si>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</si>
  <si>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</si>
  <si>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</si>
  <si>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</si>
  <si>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</si>
  <si>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</si>
  <si>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</si>
  <si>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</si>
  <si>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</si>
  <si>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</si>
  <si>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</si>
  <si>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</si>
  <si>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</si>
  <si>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</si>
  <si>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</si>
  <si>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</si>
  <si>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</si>
  <si>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</si>
  <si>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</si>
  <si>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</si>
  <si>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</si>
  <si>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</si>
  <si>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</si>
  <si>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</si>
  <si>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</si>
  <si>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</si>
  <si>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</si>
  <si>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</si>
  <si>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</si>
  <si>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</si>
  <si>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</si>
  <si>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</si>
  <si>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</si>
  <si>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</si>
  <si>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</si>
  <si>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</si>
  <si>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</si>
  <si>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</si>
  <si>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</si>
  <si>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</si>
  <si>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</si>
  <si>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</si>
  <si>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</si>
  <si>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</si>
  <si>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</si>
  <si>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</si>
  <si>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</si>
  <si>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</si>
  <si>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</si>
  <si>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</si>
  <si>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</si>
  <si>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</si>
  <si>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</si>
  <si>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</si>
  <si>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</si>
  <si>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</si>
  <si>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</si>
  <si>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</si>
  <si>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</si>
  <si>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</si>
  <si>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</si>
  <si>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</si>
  <si>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</si>
  <si>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</si>
  <si>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</si>
  <si>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</si>
  <si>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</si>
  <si>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</si>
  <si>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</si>
  <si>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</si>
  <si>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</si>
  <si>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</si>
  <si>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</si>
  <si>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</si>
  <si>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</si>
  <si>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</si>
  <si>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</si>
  <si>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</si>
  <si>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</si>
  <si>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</si>
  <si>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</si>
  <si>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</si>
  <si>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</si>
  <si>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</si>
  <si>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</si>
  <si>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</si>
  <si>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</si>
  <si>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</si>
  <si>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</si>
  <si>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</si>
  <si>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</si>
  <si>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</si>
  <si>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</si>
  <si>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</si>
  <si>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</si>
  <si>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</si>
  <si>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</si>
  <si>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</si>
  <si>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</si>
  <si>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</si>
  <si>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</si>
  <si>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</si>
  <si>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</si>
  <si>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</si>
  <si>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</si>
  <si>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</si>
  <si>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</si>
  <si>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</si>
  <si>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</si>
  <si>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</si>
  <si>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</si>
  <si>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</si>
  <si>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</si>
  <si>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</si>
  <si>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</si>
  <si>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</si>
  <si>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</si>
  <si>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</si>
  <si>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</si>
  <si>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</si>
  <si>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</si>
  <si>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</si>
  <si>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</si>
  <si>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</si>
  <si>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</si>
  <si>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</si>
  <si>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</si>
  <si>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</si>
  <si>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</si>
  <si>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</si>
  <si>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</si>
  <si>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</si>
  <si>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</si>
  <si>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</si>
  <si>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</si>
  <si>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</si>
  <si>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</si>
  <si>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</si>
  <si>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</si>
  <si>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</si>
  <si>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</si>
  <si>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</si>
  <si>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</si>
  <si>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</si>
  <si>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</si>
  <si>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</si>
  <si>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</si>
  <si>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</si>
  <si>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</si>
  <si>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</si>
  <si>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</si>
  <si>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</si>
  <si>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</si>
  <si>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</si>
  <si>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</si>
  <si>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</si>
  <si>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</si>
  <si>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</si>
  <si>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</si>
  <si>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</si>
  <si>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</si>
  <si>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</si>
  <si>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</si>
  <si>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</si>
  <si>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</si>
  <si>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</si>
  <si>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</si>
  <si>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</si>
  <si>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</si>
  <si>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</si>
  <si>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</si>
  <si>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</si>
  <si>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</si>
  <si>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</si>
  <si>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</si>
  <si>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</si>
  <si>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</si>
  <si>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</si>
  <si>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</si>
  <si>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</si>
  <si>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</si>
  <si>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</si>
  <si>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</si>
  <si>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</si>
  <si>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</si>
  <si>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</si>
  <si>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</si>
  <si>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</si>
  <si>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</si>
  <si>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</si>
  <si>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</si>
  <si>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</si>
  <si>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</si>
  <si>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</si>
  <si>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</si>
  <si>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</si>
  <si>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</si>
  <si>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</si>
  <si>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</si>
  <si>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</si>
  <si>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</si>
  <si>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</si>
  <si>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</si>
  <si>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</si>
  <si>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</si>
  <si>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</si>
  <si>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</si>
  <si>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</si>
  <si>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</si>
  <si>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</si>
  <si>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</si>
  <si>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</si>
  <si>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</si>
  <si>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</si>
  <si>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</si>
  <si>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</si>
  <si>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</si>
  <si>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</si>
  <si>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</si>
  <si>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</si>
  <si>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</si>
  <si>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</si>
  <si>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</si>
  <si>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</si>
  <si>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</si>
  <si>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</si>
  <si>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</si>
  <si>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</si>
  <si>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</si>
  <si>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</si>
  <si>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</si>
  <si>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</si>
  <si>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</si>
  <si>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</si>
  <si>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</si>
  <si>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</si>
  <si>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</si>
  <si>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</si>
  <si>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</si>
  <si>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</si>
  <si>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</si>
  <si>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</si>
  <si>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</si>
  <si>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</si>
  <si>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</si>
  <si>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</si>
  <si>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</si>
  <si>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</si>
  <si>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</si>
  <si>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</si>
  <si>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</si>
  <si>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</si>
  <si>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</si>
  <si>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</si>
  <si>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</si>
  <si>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</si>
  <si>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</si>
  <si>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</si>
  <si>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</si>
  <si>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</si>
  <si>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</si>
  <si>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</si>
  <si>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</si>
  <si>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</si>
  <si>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</si>
  <si>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</si>
  <si>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</si>
  <si>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</si>
  <si>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</si>
  <si>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</si>
  <si>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</si>
  <si>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</si>
  <si>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</si>
  <si>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</si>
  <si>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</si>
  <si>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</si>
  <si>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</si>
  <si>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</si>
  <si>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</si>
  <si>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</si>
  <si>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</si>
  <si>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</si>
  <si>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</si>
  <si>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</si>
  <si>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</si>
  <si>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</si>
  <si>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</si>
  <si>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</si>
  <si>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</si>
  <si>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</si>
  <si>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</si>
  <si>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</si>
  <si>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</si>
  <si>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</si>
  <si>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</si>
  <si>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</si>
  <si>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</si>
  <si>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</si>
  <si>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</si>
  <si>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</si>
  <si>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</si>
  <si>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</si>
  <si>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</si>
  <si>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</si>
  <si>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</si>
  <si>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</si>
  <si>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</si>
  <si>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</si>
  <si>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</si>
  <si>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</si>
  <si>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</si>
  <si>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</si>
  <si>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</si>
  <si>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</si>
  <si>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</si>
  <si>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</si>
  <si>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</si>
  <si>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</si>
  <si>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</si>
  <si>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</si>
  <si>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</si>
  <si>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</si>
  <si>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</si>
  <si>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</si>
  <si>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</si>
  <si>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</si>
  <si>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</si>
  <si>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</si>
  <si>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</si>
  <si>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</si>
  <si>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</si>
  <si>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</si>
  <si>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</si>
  <si>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</si>
  <si>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</si>
  <si>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</si>
  <si>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</si>
  <si>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</si>
  <si>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</si>
  <si>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</si>
  <si>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</si>
  <si>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</si>
  <si>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</si>
  <si>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</si>
  <si>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</si>
  <si>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</si>
  <si>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</si>
  <si>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</si>
  <si>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</si>
  <si>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</si>
  <si>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</si>
  <si>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</si>
  <si>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</si>
  <si>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</si>
  <si>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</si>
  <si>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</si>
  <si>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</si>
  <si>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</si>
  <si>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</si>
  <si>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</si>
  <si>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</si>
  <si>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</si>
  <si>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</si>
  <si>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</si>
  <si>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</si>
  <si>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</si>
  <si>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</si>
  <si>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</si>
  <si>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</si>
  <si>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</si>
  <si>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</si>
  <si>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</si>
  <si>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</si>
  <si>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</si>
  <si>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</si>
  <si>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</si>
  <si>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</si>
  <si>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</si>
  <si>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</si>
  <si>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</si>
  <si>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</si>
  <si>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</si>
  <si>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</si>
  <si>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</si>
  <si>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</si>
  <si>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</si>
  <si>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</si>
  <si>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</si>
  <si>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</si>
  <si>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</si>
  <si>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</si>
  <si>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</si>
  <si>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</si>
  <si>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</si>
  <si>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</si>
  <si>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</si>
  <si>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</si>
  <si>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</si>
  <si>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</si>
  <si>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</si>
  <si>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</si>
  <si>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</si>
  <si>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</si>
  <si>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</si>
  <si>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</si>
  <si>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</si>
  <si>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</si>
  <si>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</si>
  <si>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</si>
  <si>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</si>
  <si>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</si>
  <si>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</si>
  <si>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</si>
  <si>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</si>
  <si>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</si>
  <si>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</si>
  <si>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</si>
  <si>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</si>
  <si>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</si>
  <si>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</si>
  <si>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</si>
  <si>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</si>
  <si>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</si>
  <si>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</si>
  <si>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</si>
  <si>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</si>
  <si>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</si>
  <si>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</si>
  <si>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</si>
  <si>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</si>
  <si>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</si>
  <si>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</si>
  <si>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</si>
  <si>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</si>
  <si>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</si>
  <si>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</si>
  <si>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</si>
  <si>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</si>
  <si>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</si>
  <si>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</si>
  <si>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</si>
  <si>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</si>
  <si>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</si>
  <si>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</si>
  <si>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</si>
  <si>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</si>
  <si>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</si>
  <si>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</si>
  <si>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</si>
  <si>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</si>
  <si>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</si>
  <si>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</si>
  <si>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</si>
  <si>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</si>
  <si>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</si>
  <si>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</si>
  <si>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</si>
  <si>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</si>
  <si>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</si>
  <si>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</si>
  <si>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</si>
  <si>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</si>
  <si>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</si>
  <si>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</si>
  <si>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</si>
  <si>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</si>
  <si>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</si>
  <si>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</si>
  <si>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</si>
  <si>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</si>
  <si>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</si>
  <si>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</si>
  <si>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</si>
  <si>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</si>
  <si>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</si>
  <si>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</si>
  <si>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</si>
  <si>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</si>
  <si>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</si>
  <si>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</si>
  <si>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</si>
  <si>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</si>
  <si>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</si>
  <si>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</si>
  <si>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</si>
  <si>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</si>
  <si>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</si>
  <si>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</si>
  <si>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</si>
  <si>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</si>
  <si>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</si>
  <si>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</si>
  <si>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</si>
  <si>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</si>
  <si>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</si>
  <si>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</si>
  <si>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</si>
  <si>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</si>
  <si>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</si>
  <si>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</si>
  <si>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</si>
  <si>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</si>
  <si>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</si>
  <si>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</si>
  <si>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</si>
  <si>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</si>
  <si>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</si>
  <si>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</si>
  <si>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</si>
  <si>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</si>
  <si>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</si>
  <si>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</si>
  <si>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</si>
  <si>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</si>
  <si>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</si>
  <si>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</si>
  <si>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</si>
  <si>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</si>
  <si>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</si>
  <si>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</si>
  <si>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</si>
  <si>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</si>
  <si>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</si>
  <si>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</si>
  <si>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</si>
  <si>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</si>
  <si>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</si>
  <si>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</si>
  <si>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</si>
  <si>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</si>
  <si>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</si>
  <si>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</si>
  <si>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</si>
  <si>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</si>
  <si>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</si>
  <si>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</si>
  <si>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</si>
  <si>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</si>
  <si>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</si>
  <si>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</si>
  <si>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</si>
  <si>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</si>
  <si>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</si>
  <si>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</si>
  <si>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</si>
  <si>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</si>
  <si>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</si>
  <si>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</si>
  <si>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</si>
  <si>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</si>
  <si>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</si>
  <si>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</si>
  <si>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</si>
  <si>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</si>
  <si>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</si>
  <si>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</si>
  <si>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</si>
  <si>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</si>
  <si>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</si>
  <si>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</si>
  <si>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</si>
  <si>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</si>
  <si>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</si>
  <si>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</si>
  <si>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</si>
  <si>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</si>
  <si>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</si>
  <si>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</si>
  <si>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</si>
  <si>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</si>
  <si>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</si>
  <si>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</si>
  <si>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</si>
  <si>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</si>
  <si>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</si>
  <si>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</si>
  <si>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</si>
  <si>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</si>
  <si>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</si>
  <si>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</si>
  <si>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</si>
  <si>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</si>
  <si>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</si>
  <si>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</si>
  <si>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</si>
  <si>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</si>
  <si>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</si>
  <si>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</si>
  <si>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</si>
  <si>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</si>
  <si>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</si>
  <si>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</si>
  <si>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</si>
  <si>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</si>
  <si>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</si>
  <si>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</si>
  <si>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</si>
  <si>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</si>
  <si>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</si>
  <si>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</si>
  <si>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</si>
  <si>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</si>
  <si>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</si>
  <si>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</si>
  <si>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</si>
  <si>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</si>
  <si>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</si>
  <si>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</si>
  <si>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</si>
  <si>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</si>
  <si>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</si>
  <si>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</si>
  <si>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</si>
  <si>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</si>
  <si>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</si>
  <si>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</si>
  <si>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</si>
  <si>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</si>
  <si>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</si>
  <si>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</si>
  <si>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</si>
  <si>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</si>
  <si>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</si>
  <si>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</si>
  <si>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</si>
  <si>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</si>
  <si>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</si>
  <si>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</si>
  <si>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</si>
  <si>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</si>
  <si>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</si>
  <si>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</si>
  <si>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</si>
  <si>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</si>
  <si>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</si>
  <si>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</si>
  <si>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</si>
  <si>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</si>
  <si>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</si>
  <si>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</si>
  <si>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</si>
  <si>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</si>
  <si>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</si>
  <si>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</si>
  <si>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</si>
  <si>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</si>
  <si>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</si>
  <si>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</si>
  <si>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</si>
  <si>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</si>
  <si>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</si>
  <si>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</si>
  <si>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</si>
  <si>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</si>
  <si>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</si>
  <si>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</si>
  <si>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</si>
  <si>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</si>
  <si>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</si>
  <si>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</si>
  <si>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</si>
  <si>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</si>
  <si>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</si>
  <si>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</si>
  <si>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</si>
  <si>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</si>
  <si>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</si>
  <si>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</si>
  <si>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</si>
  <si>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</si>
  <si>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</si>
  <si>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</si>
  <si>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</si>
  <si>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</si>
  <si>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</si>
  <si>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</si>
  <si>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</si>
  <si>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</si>
  <si>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</si>
  <si>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</si>
  <si>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</si>
  <si>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</si>
  <si>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</si>
  <si>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</si>
  <si>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</si>
  <si>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</si>
  <si>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</si>
  <si>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</si>
  <si>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</si>
  <si>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</si>
  <si>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</si>
  <si>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</si>
  <si>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</si>
  <si>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</si>
  <si>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</si>
  <si>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</si>
  <si>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</si>
  <si>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</si>
  <si>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</si>
  <si>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</si>
  <si>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</si>
  <si>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</si>
  <si>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</si>
  <si>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</si>
  <si>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</si>
  <si>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</si>
  <si>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</si>
  <si>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</si>
  <si>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</si>
  <si>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</si>
  <si>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</si>
  <si>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</si>
  <si>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</si>
  <si>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</si>
  <si>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</si>
  <si>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</si>
  <si>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</si>
  <si>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</si>
  <si>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</si>
  <si>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</si>
  <si>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</si>
  <si>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</si>
  <si>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</si>
  <si>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</si>
  <si>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</si>
  <si>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</si>
  <si>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</si>
  <si>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</si>
  <si>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</si>
  <si>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</si>
  <si>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</si>
  <si>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</si>
  <si>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</si>
  <si>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</si>
  <si>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</si>
  <si>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</si>
  <si>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</si>
  <si>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</si>
  <si>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</si>
  <si>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</si>
  <si>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</si>
  <si>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</si>
  <si>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</si>
  <si>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</si>
  <si>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</si>
  <si>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</si>
  <si>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</si>
  <si>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</si>
  <si>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</si>
  <si>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</si>
  <si>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</si>
  <si>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</si>
  <si>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</si>
  <si>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</si>
  <si>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</si>
  <si>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</si>
  <si>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</si>
  <si>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</si>
  <si>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</si>
  <si>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</si>
  <si>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</si>
  <si>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</si>
  <si>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</si>
  <si>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</si>
  <si>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</si>
  <si>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</si>
  <si>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</si>
  <si>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</si>
  <si>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</si>
  <si>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</si>
  <si>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</si>
  <si>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</si>
  <si>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</si>
  <si>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</si>
  <si>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</si>
  <si>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</si>
  <si>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</si>
  <si>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</si>
  <si>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</si>
  <si>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</si>
  <si>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</si>
  <si>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</si>
  <si>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</si>
  <si>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</si>
  <si>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</si>
  <si>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</si>
  <si>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</si>
  <si>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</si>
  <si>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</si>
  <si>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</si>
  <si>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</si>
  <si>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</si>
  <si>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</si>
  <si>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</si>
  <si>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</si>
  <si>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</si>
  <si>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</si>
  <si>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</si>
  <si>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</si>
  <si>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</si>
  <si>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</si>
  <si>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</si>
  <si>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</si>
  <si>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</si>
  <si>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</si>
  <si>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</si>
  <si>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</si>
  <si>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</si>
  <si>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</si>
  <si>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</si>
  <si>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</si>
  <si>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</si>
  <si>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</si>
  <si>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</si>
  <si>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</si>
  <si>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</si>
  <si>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</si>
  <si>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</si>
  <si>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</si>
  <si>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</si>
  <si>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</si>
  <si>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</si>
  <si>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</si>
  <si>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</si>
  <si>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</si>
  <si>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</si>
  <si>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</si>
  <si>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</si>
  <si>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</si>
  <si>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</si>
  <si>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</si>
  <si>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</si>
  <si>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</si>
  <si>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</si>
  <si>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</si>
  <si>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</si>
  <si>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</si>
  <si>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</si>
  <si>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</si>
  <si>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</si>
  <si>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</si>
  <si>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</si>
  <si>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</si>
  <si>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</si>
  <si>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</si>
  <si>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</si>
  <si>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</si>
  <si>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</si>
  <si>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</si>
  <si>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</si>
  <si>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</si>
  <si>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</si>
  <si>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</si>
  <si>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</si>
  <si>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</si>
  <si>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</si>
  <si>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</si>
  <si>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</si>
  <si>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</si>
  <si>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</si>
  <si>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</si>
  <si>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</si>
  <si>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</si>
  <si>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</si>
  <si>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</si>
  <si>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</si>
  <si>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</si>
  <si>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</si>
  <si>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</si>
  <si>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</si>
  <si>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</si>
  <si>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</si>
  <si>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</si>
  <si>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</si>
  <si>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</si>
  <si>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</si>
  <si>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</si>
  <si>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</si>
  <si>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</si>
  <si>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</si>
  <si>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</si>
  <si>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</si>
  <si>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</si>
  <si>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</si>
  <si>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</si>
  <si>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</si>
  <si>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</si>
  <si>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</si>
  <si>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</si>
  <si>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</si>
  <si>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</si>
  <si>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</si>
  <si>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</si>
  <si>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</si>
  <si>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</si>
  <si>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</si>
  <si>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</si>
  <si>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</si>
  <si>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</si>
  <si>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</si>
  <si>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</si>
  <si>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</si>
  <si>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</si>
  <si>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</si>
  <si>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</si>
  <si>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</si>
  <si>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</si>
  <si>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</si>
  <si>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</si>
  <si>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</si>
  <si>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</si>
  <si>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</si>
  <si>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</si>
  <si>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</si>
  <si>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</si>
  <si>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</si>
  <si>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</si>
  <si>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</si>
  <si>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</si>
  <si>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</si>
  <si>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</si>
  <si>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</si>
  <si>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</si>
  <si>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</si>
  <si>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</si>
  <si>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</si>
  <si>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</si>
  <si>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</si>
  <si>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</si>
  <si>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</si>
  <si>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</si>
  <si>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</si>
  <si>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</si>
  <si>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</si>
  <si>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</si>
  <si>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</si>
  <si>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</si>
  <si>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</si>
  <si>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</si>
  <si>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</si>
  <si>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</si>
  <si>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</si>
  <si>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</si>
  <si>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</si>
  <si>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</si>
  <si>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</si>
  <si>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</si>
  <si>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</si>
  <si>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</si>
  <si>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</si>
  <si>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</si>
  <si>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</si>
  <si>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</si>
  <si>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</si>
  <si>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</si>
  <si>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</si>
  <si>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</si>
  <si>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</si>
  <si>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</si>
  <si>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</si>
  <si>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</si>
  <si>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</si>
  <si>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</si>
  <si>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</si>
  <si>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</si>
  <si>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</si>
  <si>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</si>
  <si>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</si>
  <si>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</si>
  <si>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</si>
  <si>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</si>
  <si>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</si>
  <si>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</si>
  <si>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</si>
  <si>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</si>
  <si>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</si>
  <si>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</si>
  <si>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</si>
  <si>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</si>
  <si>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</si>
  <si>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</si>
  <si>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</si>
  <si>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</si>
  <si>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</si>
  <si>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</si>
  <si>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</si>
  <si>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</si>
  <si>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</si>
  <si>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</si>
  <si>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</si>
  <si>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</si>
  <si>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</si>
  <si>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</si>
  <si>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</si>
  <si>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</si>
  <si>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</si>
  <si>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</si>
  <si>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</si>
  <si>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</si>
  <si>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</si>
  <si>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</si>
  <si>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</si>
  <si>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</si>
  <si>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</si>
  <si>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</si>
  <si>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</si>
  <si>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</si>
  <si>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</si>
  <si>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</si>
  <si>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</si>
  <si>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</si>
  <si>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</si>
  <si>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</si>
  <si>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</si>
  <si>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</si>
  <si>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</si>
  <si>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</si>
  <si>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</si>
  <si>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</si>
  <si>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</si>
  <si>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</si>
  <si>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</si>
  <si>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</si>
  <si>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</si>
  <si>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</si>
  <si>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</si>
  <si>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</si>
  <si>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</si>
  <si>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</si>
  <si>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</si>
  <si>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</si>
  <si>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</si>
  <si>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</si>
  <si>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</si>
  <si>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</si>
  <si>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</si>
  <si>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</si>
  <si>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</si>
  <si>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</si>
  <si>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</si>
  <si>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</si>
  <si>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</si>
  <si>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</si>
  <si>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</si>
  <si>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</si>
  <si>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</si>
  <si>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</si>
  <si>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</si>
  <si>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</si>
  <si>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</si>
  <si>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</si>
  <si>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</si>
  <si>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</si>
  <si>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</si>
  <si>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</si>
  <si>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</si>
  <si>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</si>
  <si>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</si>
  <si>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</si>
  <si>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</si>
  <si>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</si>
  <si>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</si>
  <si>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</si>
  <si>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</si>
  <si>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</si>
  <si>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</si>
  <si>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</si>
  <si>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</si>
  <si>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</si>
  <si>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</si>
  <si>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</si>
  <si>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</si>
  <si>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</si>
  <si>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</si>
  <si>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</si>
  <si>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</si>
  <si>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</si>
  <si>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</si>
  <si>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</si>
  <si>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</si>
  <si>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</si>
  <si>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</si>
  <si>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</si>
  <si>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</si>
  <si>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</si>
  <si>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</si>
  <si>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</si>
  <si>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</si>
  <si>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</si>
  <si>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</si>
  <si>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</si>
  <si>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</si>
  <si>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</si>
  <si>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</si>
  <si>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</si>
  <si>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</si>
  <si>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</si>
  <si>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</si>
  <si>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</si>
  <si>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</si>
  <si>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</si>
  <si>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</si>
  <si>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</si>
  <si>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</si>
  <si>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</si>
  <si>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</si>
  <si>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</si>
  <si>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</si>
  <si>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</si>
  <si>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</si>
  <si>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</si>
  <si>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</si>
  <si>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</si>
  <si>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</si>
  <si>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</si>
  <si>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</si>
  <si>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</si>
  <si>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</si>
  <si>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</si>
  <si>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</si>
  <si>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</si>
  <si>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</si>
  <si>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</si>
  <si>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</si>
  <si>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</si>
  <si>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</si>
  <si>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</si>
  <si>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</si>
  <si>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</si>
  <si>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</si>
  <si>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</si>
  <si>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</si>
  <si>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</si>
  <si>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</si>
  <si>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</si>
  <si>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</si>
  <si>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</si>
  <si>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</si>
  <si>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</si>
  <si>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</si>
  <si>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</si>
  <si>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</si>
  <si>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</si>
  <si>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</si>
  <si>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</si>
  <si>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</si>
  <si>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</si>
  <si>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</si>
  <si>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</si>
  <si>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</si>
  <si>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</si>
  <si>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</si>
  <si>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</si>
  <si>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</si>
  <si>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</si>
  <si>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</si>
  <si>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</si>
  <si>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</si>
  <si>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</si>
  <si>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</si>
  <si>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</si>
  <si>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</si>
  <si>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</si>
  <si>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</si>
  <si>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</si>
  <si>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</si>
  <si>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</si>
  <si>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</si>
  <si>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</si>
  <si>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</si>
  <si>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</si>
  <si>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</si>
  <si>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</si>
  <si>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</si>
  <si>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</si>
  <si>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</si>
  <si>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</si>
  <si>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</si>
  <si>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</si>
  <si>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</si>
  <si>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</si>
  <si>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</si>
  <si>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</si>
  <si>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</si>
  <si>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</si>
  <si>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</si>
  <si>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</si>
  <si>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</si>
  <si>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</si>
  <si>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</si>
  <si>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</si>
  <si>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</si>
  <si>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</si>
  <si>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</si>
  <si>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</si>
  <si>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</si>
  <si>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</si>
  <si>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</si>
  <si>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</si>
  <si>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</si>
  <si>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</si>
  <si>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</si>
  <si>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</si>
  <si>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</si>
  <si>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</si>
  <si>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</si>
  <si>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</si>
  <si>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</si>
  <si>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</si>
  <si>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</si>
  <si>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</si>
  <si>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</si>
  <si>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</si>
  <si>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</si>
  <si>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</si>
  <si>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</si>
  <si>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</si>
  <si>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</si>
  <si>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</si>
  <si>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</si>
  <si>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</si>
  <si>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</si>
  <si>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</si>
  <si>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</si>
  <si>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</si>
  <si>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</si>
  <si>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</si>
  <si>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</si>
  <si>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</si>
  <si>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</si>
  <si>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</si>
  <si>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</si>
  <si>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</si>
  <si>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</si>
  <si>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</si>
  <si>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</si>
  <si>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</si>
  <si>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</si>
  <si>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</si>
  <si>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</si>
  <si>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</si>
  <si>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</si>
  <si>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</si>
  <si>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</si>
  <si>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</si>
  <si>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</si>
  <si>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</si>
  <si>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</si>
  <si>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</si>
  <si>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</si>
  <si>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</si>
  <si>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</si>
  <si>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</si>
  <si>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</si>
  <si>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</si>
  <si>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</si>
  <si>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</si>
  <si>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</si>
  <si>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</si>
  <si>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</si>
  <si>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</si>
  <si>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</si>
  <si>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</si>
  <si>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</si>
  <si>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</si>
  <si>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</si>
  <si>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</si>
  <si>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</si>
  <si>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</si>
  <si>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</si>
  <si>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</si>
  <si>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</si>
  <si>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</si>
  <si>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</si>
  <si>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</si>
  <si>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</si>
  <si>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</si>
  <si>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</si>
  <si>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</si>
  <si>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</si>
  <si>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</si>
  <si>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</si>
  <si>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</si>
  <si>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</si>
  <si>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</si>
  <si>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</si>
  <si>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</si>
  <si>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</si>
  <si>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</si>
  <si>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</si>
  <si>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</si>
  <si>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</si>
  <si>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</si>
  <si>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</si>
  <si>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</si>
  <si>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</si>
  <si>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</si>
  <si>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</si>
  <si>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</si>
  <si>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</si>
  <si>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</si>
  <si>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</si>
  <si>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</si>
  <si>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</si>
  <si>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</si>
  <si>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</si>
  <si>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</si>
  <si>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</si>
  <si>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</si>
  <si>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</si>
  <si>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</si>
  <si>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</si>
  <si>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</si>
  <si>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</si>
  <si>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</si>
  <si>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</si>
  <si>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</si>
  <si>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</si>
  <si>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</si>
  <si>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</si>
  <si>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</si>
  <si>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</si>
  <si>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</si>
  <si>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</si>
  <si>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</si>
  <si>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</si>
  <si>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</si>
  <si>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</si>
  <si>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</si>
  <si>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</si>
  <si>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</si>
  <si>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</si>
  <si>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</si>
  <si>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</si>
  <si>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</si>
  <si>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</si>
  <si>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</si>
  <si>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</si>
  <si>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</si>
  <si>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</si>
  <si>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</si>
  <si>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</si>
  <si>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</si>
  <si>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</si>
  <si>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</si>
  <si>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</si>
  <si>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</si>
  <si>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</si>
  <si>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</si>
  <si>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</si>
  <si>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</si>
  <si>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</si>
  <si>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</si>
  <si>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</si>
  <si>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</si>
  <si>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</si>
  <si>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</si>
  <si>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</si>
  <si>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</si>
  <si>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</si>
  <si>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</si>
  <si>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</si>
  <si>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</si>
  <si>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</si>
  <si>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</si>
  <si>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</si>
  <si>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</si>
  <si>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</si>
  <si>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</si>
  <si>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</si>
  <si>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</si>
  <si>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</si>
  <si>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</si>
  <si>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</si>
  <si>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</si>
  <si>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</si>
  <si>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</si>
  <si>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</si>
  <si>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</si>
  <si>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</si>
  <si>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</si>
  <si>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</si>
  <si>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</si>
  <si>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</si>
  <si>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</si>
  <si>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</si>
  <si>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</si>
  <si>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</si>
  <si>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</si>
  <si>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</si>
  <si>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</si>
  <si>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</si>
  <si>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</si>
  <si>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</si>
  <si>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</si>
  <si>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</si>
  <si>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</si>
  <si>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</si>
  <si>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</si>
  <si>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</si>
  <si>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</si>
  <si>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</si>
  <si>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</si>
  <si>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</si>
  <si>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</si>
  <si>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</si>
  <si>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</si>
  <si>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</si>
  <si>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</si>
  <si>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</si>
  <si>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</si>
  <si>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</si>
  <si>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</si>
  <si>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</si>
  <si>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</si>
  <si>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</si>
  <si>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</si>
  <si>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</si>
  <si>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</si>
  <si>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</si>
  <si>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</si>
  <si>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</si>
  <si>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</si>
  <si>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</si>
  <si>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</si>
  <si>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</si>
  <si>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</si>
  <si>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</si>
  <si>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</si>
  <si>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</si>
  <si>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</si>
  <si>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</si>
  <si>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</si>
  <si>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</si>
  <si>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</si>
  <si>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</si>
  <si>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</si>
  <si>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</si>
  <si>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</si>
  <si>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</si>
  <si>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</si>
  <si>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</si>
  <si>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</si>
  <si>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</si>
  <si>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</si>
  <si>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</si>
  <si>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</si>
  <si>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</si>
  <si>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</si>
  <si>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</si>
  <si>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</si>
  <si>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</si>
  <si>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</si>
  <si>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</si>
  <si>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</si>
  <si>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</si>
  <si>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</si>
  <si>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</si>
  <si>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</si>
  <si>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</si>
  <si>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</si>
  <si>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</si>
  <si>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</si>
  <si>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</si>
  <si>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</si>
  <si>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</si>
  <si>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</si>
  <si>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</si>
  <si>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</si>
  <si>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</si>
  <si>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</si>
  <si>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</si>
  <si>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</si>
  <si>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</si>
  <si>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</si>
  <si>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</si>
  <si>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</si>
  <si>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</si>
  <si>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</si>
  <si>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</si>
  <si>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</si>
  <si>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</si>
  <si>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</si>
  <si>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</si>
  <si>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</si>
  <si>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</si>
  <si>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</si>
  <si>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</si>
  <si>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</si>
  <si>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</si>
  <si>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</si>
  <si>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</si>
  <si>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</si>
  <si>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</si>
  <si>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</si>
  <si>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</si>
  <si>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</si>
  <si>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</si>
  <si>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</si>
  <si>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</si>
  <si>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</si>
  <si>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</si>
  <si>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</si>
  <si>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</si>
  <si>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</si>
  <si>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</si>
  <si>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</si>
  <si>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</si>
  <si>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</si>
  <si>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</si>
  <si>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</si>
  <si>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</si>
  <si>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</si>
  <si>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</si>
  <si>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</si>
  <si>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</si>
  <si>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</si>
  <si>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</si>
  <si>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</si>
  <si>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</si>
  <si>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</si>
  <si>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</si>
  <si>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</si>
  <si>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</si>
  <si>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</si>
  <si>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</si>
  <si>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</si>
  <si>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</si>
  <si>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</si>
  <si>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</si>
  <si>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</si>
  <si>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</si>
  <si>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</si>
  <si>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</si>
  <si>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</si>
  <si>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</si>
  <si>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</si>
  <si>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</si>
  <si>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</si>
  <si>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</si>
  <si>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</si>
  <si>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</si>
  <si>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</si>
  <si>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</si>
  <si>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</si>
  <si>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</si>
  <si>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</si>
  <si>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</si>
  <si>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</si>
  <si>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</si>
  <si>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</si>
  <si>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</si>
  <si>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</si>
  <si>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</si>
  <si>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</si>
  <si>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</si>
  <si>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</si>
  <si>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</si>
  <si>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</si>
  <si>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</si>
  <si>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</si>
  <si>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</si>
  <si>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</si>
  <si>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</si>
  <si>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</si>
  <si>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</si>
  <si>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</si>
  <si>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</si>
  <si>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</si>
  <si>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</si>
  <si>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</si>
  <si>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</si>
  <si>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</si>
  <si>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</si>
  <si>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</si>
  <si>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</si>
  <si>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</si>
  <si>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</si>
  <si>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</si>
  <si>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</si>
  <si>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</si>
  <si>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</si>
  <si>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</si>
  <si>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</si>
  <si>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</si>
  <si>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</si>
  <si>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</si>
  <si>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</si>
  <si>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</si>
  <si>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</si>
  <si>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</si>
  <si>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</si>
  <si>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</si>
  <si>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</si>
  <si>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</si>
  <si>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</si>
  <si>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</si>
  <si>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</si>
  <si>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</si>
  <si>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</si>
  <si>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</si>
  <si>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</si>
  <si>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</si>
  <si>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</si>
  <si>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</si>
  <si>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</si>
  <si>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</si>
  <si>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</si>
  <si>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</si>
  <si>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</si>
  <si>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</si>
  <si>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</si>
  <si>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</si>
  <si>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</si>
  <si>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</si>
  <si>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</si>
  <si>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</si>
  <si>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</si>
  <si>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</si>
  <si>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</si>
  <si>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</si>
  <si>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</si>
  <si>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</si>
  <si>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</si>
  <si>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</si>
  <si>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</si>
  <si>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</si>
  <si>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</si>
  <si>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</si>
  <si>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</si>
  <si>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</si>
  <si>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</si>
  <si>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</si>
  <si>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</si>
  <si>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</si>
  <si>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</si>
  <si>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</si>
  <si>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</si>
  <si>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</si>
  <si>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</si>
  <si>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</si>
  <si>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</si>
  <si>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</si>
  <si>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</si>
  <si>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</si>
  <si>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</si>
  <si>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</si>
  <si>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</si>
  <si>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</si>
  <si>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</si>
  <si>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</si>
  <si>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</si>
  <si>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</si>
  <si>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</si>
  <si>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</si>
  <si>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</si>
  <si>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</si>
  <si>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</si>
  <si>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</si>
  <si>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</si>
  <si>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</si>
  <si>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</si>
  <si>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</si>
  <si>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</si>
  <si>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</si>
  <si>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</si>
  <si>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</si>
  <si>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</si>
  <si>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</si>
  <si>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</si>
  <si>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</si>
  <si>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</si>
  <si>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</si>
  <si>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</si>
  <si>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</si>
  <si>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</si>
  <si>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</si>
  <si>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</si>
  <si>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</si>
  <si>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</si>
  <si>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</si>
  <si>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</si>
  <si>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</si>
  <si>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</si>
  <si>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</si>
  <si>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</si>
  <si>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</si>
  <si>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</si>
  <si>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</si>
  <si>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</si>
  <si>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</si>
  <si>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</si>
  <si>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</si>
  <si>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</si>
  <si>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</si>
  <si>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</si>
  <si>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</si>
  <si>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</si>
  <si>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</si>
  <si>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</si>
  <si>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</si>
  <si>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</si>
  <si>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</si>
  <si>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</si>
  <si>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</si>
  <si>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</si>
  <si>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</si>
  <si>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</si>
  <si>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</si>
  <si>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</si>
  <si>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</si>
  <si>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</si>
  <si>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</si>
  <si>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</si>
  <si>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</si>
  <si>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</si>
  <si>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</si>
  <si>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</si>
  <si>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</si>
  <si>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</si>
  <si>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</si>
  <si>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</si>
  <si>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</si>
  <si>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</si>
  <si>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</si>
  <si>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</si>
  <si>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</si>
  <si>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</si>
  <si>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</si>
  <si>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</si>
  <si>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</si>
  <si>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</si>
  <si>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</si>
  <si>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</si>
  <si>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</si>
  <si>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</si>
  <si>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</si>
  <si>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</si>
  <si>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</si>
  <si>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</si>
  <si>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</si>
  <si>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</si>
  <si>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</si>
  <si>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</si>
  <si>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</si>
  <si>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</si>
  <si>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</si>
  <si>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</si>
  <si>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</si>
  <si>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</si>
  <si>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</si>
  <si>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</si>
  <si>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</si>
  <si>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</si>
  <si>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</si>
  <si>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</si>
  <si>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</si>
  <si>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</si>
  <si>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</si>
  <si>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</si>
  <si>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</si>
  <si>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</si>
  <si>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</si>
  <si>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</si>
  <si>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</si>
  <si>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</si>
  <si>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</si>
  <si>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</si>
  <si>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</si>
  <si>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</si>
  <si>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</si>
  <si>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</si>
  <si>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</si>
  <si>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</si>
  <si>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</si>
  <si>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</si>
  <si>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</si>
  <si>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</si>
  <si>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</si>
  <si>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</si>
  <si>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</si>
  <si>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</si>
  <si>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</si>
  <si>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</si>
  <si>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</si>
  <si>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</si>
  <si>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</si>
  <si>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</si>
  <si>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</si>
  <si>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</si>
  <si>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</si>
  <si>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</si>
  <si>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</si>
  <si>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</si>
  <si>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</si>
  <si>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</si>
  <si>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</si>
  <si>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</si>
  <si>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</si>
  <si>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</si>
  <si>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</si>
  <si>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</si>
  <si>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</si>
  <si>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</si>
  <si>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</si>
  <si>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</si>
  <si>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</si>
  <si>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</si>
  <si>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</si>
  <si>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</si>
  <si>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</si>
  <si>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</si>
  <si>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</si>
  <si>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</si>
  <si>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</si>
  <si>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</si>
  <si>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</si>
  <si>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</si>
  <si>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</si>
  <si>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</si>
  <si>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</si>
  <si>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</si>
  <si>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</si>
  <si>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</si>
  <si>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</si>
  <si>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</si>
  <si>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</si>
  <si>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</si>
  <si>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</si>
  <si>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</si>
  <si>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</si>
  <si>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</si>
  <si>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</si>
  <si>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</si>
  <si>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</si>
  <si>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</si>
  <si>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</si>
  <si>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</si>
  <si>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</si>
  <si>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</si>
  <si>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</si>
  <si>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</si>
  <si>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</si>
  <si>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</si>
  <si>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</si>
  <si>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</si>
  <si>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</si>
  <si>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</si>
  <si>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</si>
  <si>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</si>
  <si>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</si>
  <si>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</si>
  <si>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</si>
  <si>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</si>
  <si>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</si>
  <si>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</si>
  <si>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</si>
  <si>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</si>
  <si>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</si>
  <si>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</si>
  <si>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</si>
  <si>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</si>
  <si>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</si>
  <si>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</si>
  <si>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</si>
  <si>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</si>
  <si>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</si>
  <si>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</si>
  <si>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</si>
  <si>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</si>
  <si>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</si>
  <si>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</si>
  <si>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</si>
  <si>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</si>
  <si>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</si>
  <si>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</si>
  <si>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</si>
  <si>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</si>
  <si>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</si>
  <si>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</si>
  <si>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</si>
  <si>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</si>
  <si>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</si>
  <si>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</si>
  <si>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</si>
  <si>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</si>
  <si>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</si>
  <si>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</si>
  <si>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</si>
  <si>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</si>
  <si>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</si>
  <si>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</si>
  <si>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</si>
  <si>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</si>
  <si>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</si>
  <si>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</si>
  <si>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</si>
  <si>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</si>
  <si>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</si>
  <si>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</si>
  <si>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</si>
  <si>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</si>
  <si>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</si>
  <si>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</si>
  <si>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</si>
  <si>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</si>
  <si>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</si>
  <si>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</si>
  <si>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</si>
  <si>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</si>
  <si>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</si>
  <si>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</si>
  <si>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</si>
  <si>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</si>
  <si>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</si>
  <si>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</si>
  <si>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</si>
  <si>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</si>
  <si>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</si>
  <si>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</si>
  <si>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</si>
  <si>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</si>
  <si>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</si>
  <si>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</si>
  <si>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</si>
  <si>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</si>
  <si>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</si>
  <si>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</si>
  <si>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</si>
  <si>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</si>
  <si>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</si>
  <si>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</si>
  <si>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</si>
  <si>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</si>
  <si>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</si>
  <si>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</si>
  <si>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</si>
  <si>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</si>
  <si>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</si>
  <si>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</si>
  <si>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</si>
  <si>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</si>
  <si>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</si>
  <si>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</si>
  <si>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</si>
  <si>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</si>
  <si>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</si>
  <si>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</si>
  <si>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</si>
  <si>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</si>
  <si>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</si>
  <si>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</si>
  <si>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</si>
  <si>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</si>
  <si>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</si>
  <si>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</si>
  <si>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</si>
  <si>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</si>
  <si>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</si>
  <si>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</si>
  <si>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</si>
  <si>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</si>
  <si>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</si>
  <si>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</si>
  <si>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</si>
  <si>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</si>
  <si>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</si>
  <si>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</si>
  <si>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</si>
  <si>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</si>
  <si>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</si>
  <si>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</si>
  <si>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</si>
  <si>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</si>
  <si>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</si>
  <si>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</si>
  <si>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</si>
  <si>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</si>
  <si>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</si>
  <si>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</si>
  <si>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</si>
  <si>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</si>
  <si>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</si>
  <si>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</si>
  <si>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</si>
  <si>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</si>
  <si>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</si>
  <si>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</si>
  <si>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</si>
  <si>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</si>
  <si>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</si>
  <si>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</si>
  <si>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</si>
  <si>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</si>
  <si>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</si>
  <si>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</si>
  <si>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</si>
  <si>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</si>
  <si>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</si>
  <si>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</si>
  <si>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</si>
  <si>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</si>
  <si>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</si>
  <si>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</si>
  <si>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</si>
  <si>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</si>
  <si>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</si>
  <si>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</si>
  <si>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</si>
  <si>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</si>
  <si>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</si>
  <si>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</si>
  <si>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</si>
  <si>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</si>
  <si>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</si>
  <si>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</si>
  <si>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</si>
  <si>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</si>
  <si>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</si>
  <si>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</si>
  <si>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</si>
  <si>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</si>
  <si>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</si>
  <si>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</si>
  <si>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</si>
  <si>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</si>
  <si>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</si>
  <si>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</si>
  <si>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</si>
  <si>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</si>
  <si>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</si>
  <si>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</si>
  <si>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</si>
  <si>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</si>
  <si>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</si>
  <si>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</si>
  <si>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</si>
  <si>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</si>
  <si>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</si>
  <si>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</si>
  <si>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</si>
  <si>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</si>
  <si>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</si>
  <si>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</si>
  <si>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</si>
  <si>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</si>
  <si>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</si>
  <si>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</si>
  <si>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</si>
  <si>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</si>
  <si>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</si>
  <si>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</si>
  <si>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</si>
  <si>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</si>
  <si>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</si>
  <si>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</si>
  <si>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</si>
  <si>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</si>
  <si>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</si>
  <si>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</si>
  <si>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</si>
  <si>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</si>
  <si>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</si>
  <si>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</si>
  <si>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</si>
  <si>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</si>
  <si>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</si>
  <si>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</si>
  <si>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</si>
  <si>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</si>
  <si>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</si>
  <si>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</si>
  <si>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</si>
  <si>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</si>
  <si>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</si>
  <si>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</si>
  <si>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</si>
  <si>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</si>
  <si>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</si>
  <si>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</si>
  <si>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</si>
  <si>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</si>
  <si>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</si>
  <si>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</si>
  <si>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</si>
  <si>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</si>
  <si>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</si>
  <si>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</si>
  <si>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</si>
  <si>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</si>
  <si>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</si>
  <si>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</si>
  <si>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</si>
  <si>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</si>
  <si>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</si>
  <si>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</si>
  <si>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</si>
  <si>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</si>
  <si>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</si>
  <si>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</si>
  <si>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</si>
  <si>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</si>
  <si>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</si>
  <si>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</si>
  <si>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</si>
  <si>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</si>
  <si>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</si>
  <si>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</si>
  <si>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</si>
  <si>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</si>
  <si>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</si>
  <si>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</si>
  <si>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</si>
  <si>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</si>
  <si>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</si>
  <si>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</si>
  <si>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</si>
  <si>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</si>
  <si>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</si>
  <si>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</si>
  <si>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</si>
  <si>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</si>
  <si>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</si>
  <si>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</si>
  <si>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</si>
  <si>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</si>
  <si>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</si>
  <si>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</si>
  <si>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</si>
  <si>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</si>
  <si>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</si>
  <si>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</si>
  <si>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</si>
  <si>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</si>
  <si>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</si>
  <si>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</si>
  <si>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</si>
  <si>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</si>
  <si>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</si>
  <si>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</si>
  <si>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</si>
  <si>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</si>
  <si>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</si>
  <si>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</si>
  <si>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</si>
  <si>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</si>
  <si>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</si>
  <si>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</si>
  <si>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</si>
  <si>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</si>
  <si>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</si>
  <si>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</si>
  <si>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</si>
  <si>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</si>
  <si>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</si>
  <si>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</si>
  <si>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</si>
  <si>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</si>
  <si>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</si>
  <si>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</si>
  <si>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</si>
  <si>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</si>
  <si>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</si>
  <si>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</si>
  <si>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</si>
  <si>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</si>
  <si>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</si>
  <si>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</si>
  <si>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</si>
  <si>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</si>
  <si>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</si>
  <si>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</si>
  <si>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</si>
  <si>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</si>
  <si>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</si>
  <si>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</si>
  <si>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</si>
  <si>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</si>
  <si>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</si>
  <si>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</si>
  <si>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</si>
  <si>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</si>
  <si>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</si>
  <si>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</si>
  <si>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</si>
  <si>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</si>
  <si>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</si>
  <si>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</si>
  <si>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</si>
  <si>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</si>
  <si>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</si>
  <si>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</si>
  <si>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</si>
  <si>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</si>
  <si>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</si>
  <si>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</si>
  <si>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</si>
  <si>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</si>
  <si>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</si>
  <si>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</si>
  <si>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</si>
  <si>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</si>
  <si>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</si>
  <si>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</si>
  <si>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</si>
  <si>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</si>
  <si>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</si>
  <si>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</si>
  <si>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</si>
  <si>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</si>
  <si>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</si>
  <si>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</si>
  <si>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</si>
  <si>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</si>
  <si>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</si>
  <si>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</si>
  <si>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</si>
  <si>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</si>
  <si>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</si>
  <si>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</si>
  <si>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</si>
  <si>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</si>
  <si>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</si>
  <si>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</si>
  <si>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</si>
  <si>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</si>
  <si>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</si>
  <si>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</si>
  <si>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</si>
  <si>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</si>
  <si>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</si>
  <si>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</si>
  <si>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</si>
  <si>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</si>
  <si>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</si>
  <si>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</si>
  <si>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</si>
  <si>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</si>
  <si>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</si>
  <si>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</si>
  <si>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</si>
  <si>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</si>
  <si>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</si>
  <si>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</si>
  <si>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</si>
  <si>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</si>
  <si>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</si>
  <si>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</si>
  <si>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</si>
  <si>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</si>
  <si>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</si>
  <si>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</si>
  <si>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</si>
  <si>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</si>
  <si>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</si>
  <si>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</si>
  <si>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</si>
  <si>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</si>
  <si>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</si>
  <si>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</si>
  <si>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</si>
  <si>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</si>
  <si>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</si>
  <si>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</si>
  <si>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</si>
  <si>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</si>
  <si>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</si>
  <si>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</si>
  <si>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</si>
  <si>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</si>
  <si>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</si>
  <si>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</si>
  <si>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</si>
  <si>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</si>
  <si>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</si>
  <si>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</si>
  <si>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</si>
  <si>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</si>
  <si>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</si>
  <si>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</si>
  <si>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</si>
  <si>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</si>
  <si>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</si>
  <si>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</si>
  <si>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</si>
  <si>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</si>
  <si>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</si>
  <si>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</si>
  <si>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</si>
  <si>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</si>
  <si>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</si>
  <si>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</si>
  <si>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</si>
  <si>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</si>
  <si>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</si>
  <si>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</si>
  <si>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</si>
  <si>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</si>
  <si>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</si>
  <si>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</si>
  <si>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</si>
  <si>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</si>
  <si>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</si>
  <si>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</si>
  <si>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</si>
  <si>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</si>
  <si>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</si>
  <si>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</si>
  <si>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</si>
  <si>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</si>
  <si>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</si>
  <si>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</si>
  <si>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</si>
  <si>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</si>
  <si>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</si>
  <si>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</si>
  <si>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</si>
  <si>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</si>
  <si>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</si>
  <si>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</si>
  <si>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</si>
  <si>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</si>
  <si>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</si>
  <si>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</si>
  <si>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</si>
  <si>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</si>
  <si>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</si>
  <si>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</si>
  <si>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</si>
  <si>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</si>
  <si>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</si>
  <si>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</si>
  <si>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</si>
  <si>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</si>
  <si>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</si>
  <si>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</si>
  <si>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</si>
  <si>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</si>
  <si>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</si>
  <si>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</si>
  <si>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</si>
  <si>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</si>
  <si>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</si>
  <si>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</si>
  <si>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</si>
  <si>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</si>
  <si>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</si>
  <si>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</si>
  <si>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</si>
  <si>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</si>
  <si>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</si>
  <si>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</si>
  <si>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</si>
  <si>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</si>
  <si>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</si>
  <si>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</si>
  <si>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</si>
  <si>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</si>
  <si>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</si>
  <si>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</si>
  <si>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</si>
  <si>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</si>
  <si>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</si>
  <si>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</si>
  <si>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</si>
  <si>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</si>
  <si>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</si>
  <si>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</si>
  <si>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</si>
  <si>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</si>
  <si>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</si>
  <si>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</si>
  <si>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</si>
  <si>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</si>
  <si>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</si>
  <si>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</si>
  <si>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</si>
  <si>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</si>
  <si>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</si>
  <si>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</si>
  <si>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</si>
  <si>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</si>
  <si>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</si>
  <si>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</si>
  <si>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</si>
  <si>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</si>
  <si>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</si>
  <si>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</si>
  <si>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</si>
  <si>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</si>
  <si>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</si>
  <si>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</si>
  <si>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</si>
  <si>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</si>
  <si>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</si>
  <si>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</si>
  <si>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</si>
  <si>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</si>
  <si>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</si>
  <si>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</si>
  <si>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</si>
  <si>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</si>
  <si>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</si>
  <si>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</si>
  <si>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</si>
  <si>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</si>
  <si>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</si>
  <si>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</si>
  <si>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</si>
  <si>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</si>
  <si>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</si>
  <si>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</si>
  <si>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</si>
  <si>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</si>
  <si>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</si>
  <si>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</si>
  <si>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</si>
  <si>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</si>
  <si>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</si>
  <si>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</si>
  <si>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</si>
  <si>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</si>
  <si>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</si>
  <si>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</si>
  <si>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</si>
  <si>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</si>
  <si>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</si>
  <si>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</si>
  <si>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</si>
  <si>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</si>
  <si>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</si>
  <si>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</si>
  <si>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</si>
  <si>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</si>
  <si>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</si>
  <si>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</si>
  <si>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</si>
  <si>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</si>
  <si>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</si>
  <si>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</si>
  <si>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</si>
  <si>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</si>
  <si>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</si>
  <si>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</si>
  <si>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</si>
  <si>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</si>
  <si>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</si>
  <si>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</si>
  <si>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</si>
  <si>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</si>
  <si>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</si>
  <si>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</si>
  <si>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</si>
  <si>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</si>
  <si>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</si>
  <si>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</si>
  <si>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</si>
  <si>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</si>
  <si>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</si>
  <si>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</si>
  <si>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</si>
  <si>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</si>
  <si>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</si>
  <si>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</si>
  <si>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</si>
  <si>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</si>
  <si>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</si>
  <si>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</si>
  <si>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</si>
  <si>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</si>
  <si>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</si>
  <si>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</si>
  <si>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</si>
  <si>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</si>
  <si>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</si>
  <si>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</si>
  <si>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</si>
  <si>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</si>
  <si>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</si>
  <si>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</si>
  <si>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</si>
  <si>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</si>
  <si>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</si>
  <si>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</si>
  <si>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</si>
  <si>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</si>
  <si>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</si>
  <si>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</si>
  <si>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</si>
  <si>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</si>
  <si>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</si>
  <si>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</si>
  <si>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</si>
  <si>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</si>
  <si>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</si>
  <si>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</si>
  <si>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</si>
  <si>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</si>
  <si>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</si>
  <si>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</si>
  <si>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</si>
  <si>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</si>
  <si>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</si>
  <si>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</si>
  <si>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</si>
  <si>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</si>
  <si>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</si>
  <si>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</si>
  <si>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</si>
  <si>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</si>
  <si>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</si>
  <si>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</si>
  <si>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</si>
  <si>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</si>
  <si>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</si>
  <si>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</si>
  <si>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</si>
  <si>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</si>
  <si>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</si>
  <si>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</si>
  <si>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</si>
  <si>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</si>
  <si>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</si>
  <si>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</si>
  <si>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</si>
  <si>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</si>
  <si>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</si>
  <si>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</si>
  <si>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</si>
  <si>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</si>
  <si>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</si>
  <si>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</si>
  <si>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</si>
  <si>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</si>
  <si>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</si>
  <si>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</si>
  <si>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</si>
  <si>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</si>
  <si>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</si>
  <si>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</si>
  <si>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</si>
  <si>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</si>
  <si>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</si>
  <si>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</si>
  <si>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</si>
  <si>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</si>
  <si>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</si>
  <si>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</si>
  <si>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</si>
  <si>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</si>
  <si>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</si>
  <si>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</si>
  <si>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</si>
  <si>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</si>
  <si>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</si>
  <si>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</si>
  <si>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</si>
  <si>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</si>
  <si>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</si>
  <si>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</si>
  <si>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</si>
  <si>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</si>
  <si>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</si>
  <si>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</si>
  <si>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</si>
  <si>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</si>
  <si>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</si>
  <si>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</si>
  <si>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</si>
  <si>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</si>
  <si>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</si>
  <si>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</si>
  <si>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</si>
  <si>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</si>
  <si>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</si>
  <si>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</si>
  <si>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</si>
  <si>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</si>
  <si>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</si>
  <si>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</si>
  <si>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</si>
  <si>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</si>
  <si>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</si>
  <si>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</si>
  <si>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</si>
  <si>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</si>
  <si>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</si>
  <si>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</si>
  <si>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</si>
  <si>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</si>
  <si>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</si>
  <si>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</si>
  <si>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</si>
  <si>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</si>
  <si>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</si>
  <si>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</si>
  <si>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</si>
  <si>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</si>
  <si>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</si>
  <si>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</si>
  <si>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</si>
  <si>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</si>
  <si>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</si>
  <si>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</si>
  <si>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</si>
  <si>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</si>
  <si>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</si>
  <si>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</si>
  <si>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</si>
  <si>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</si>
  <si>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</si>
  <si>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</si>
  <si>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</si>
  <si>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</si>
  <si>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</si>
  <si>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</si>
  <si>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</si>
  <si>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</si>
  <si>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</si>
  <si>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</si>
  <si>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</si>
  <si>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</si>
  <si>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</si>
  <si>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</si>
  <si>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</si>
  <si>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</si>
  <si>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</si>
  <si>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</si>
  <si>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</si>
  <si>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</si>
  <si>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</si>
  <si>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</si>
  <si>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</si>
  <si>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</si>
  <si>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</si>
  <si>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</si>
  <si>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</si>
  <si>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</si>
  <si>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</si>
  <si>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</si>
  <si>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</si>
  <si>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</si>
  <si>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</si>
  <si>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</si>
  <si>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</si>
  <si>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</si>
  <si>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</si>
  <si>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</si>
  <si>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</si>
  <si>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</si>
  <si>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</si>
  <si>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</si>
  <si>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</si>
  <si>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</si>
  <si>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</si>
  <si>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</si>
  <si>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</si>
  <si>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</si>
  <si>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</si>
  <si>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</si>
  <si>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</si>
  <si>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</si>
  <si>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</si>
  <si>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</si>
  <si>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</si>
  <si>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</si>
  <si>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</si>
  <si>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</si>
  <si>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</si>
  <si>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</si>
  <si>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</si>
  <si>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</si>
  <si>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</si>
  <si>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</si>
  <si>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</si>
  <si>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</si>
  <si>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</si>
  <si>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</si>
  <si>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</si>
  <si>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</si>
  <si>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</si>
  <si>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</si>
  <si>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</si>
  <si>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</si>
  <si>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</si>
  <si>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</si>
  <si>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</si>
  <si>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</si>
  <si>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</si>
  <si>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</si>
  <si>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</si>
  <si>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</si>
  <si>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</si>
  <si>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</si>
  <si>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</si>
  <si>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</si>
  <si>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</si>
  <si>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</si>
  <si>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</si>
  <si>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</si>
  <si>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</si>
  <si>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</si>
  <si>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</si>
  <si>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</si>
  <si>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</si>
  <si>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</si>
  <si>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</si>
  <si>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</si>
  <si>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</si>
  <si>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</si>
  <si>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</si>
  <si>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</si>
  <si>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</si>
  <si>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</si>
  <si>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</si>
  <si>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</si>
  <si>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</si>
  <si>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</si>
  <si>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</si>
  <si>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</si>
  <si>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</si>
  <si>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</si>
  <si>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</si>
  <si>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</si>
  <si>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</si>
  <si>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</si>
  <si>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</si>
  <si>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</si>
  <si>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</si>
  <si>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</si>
  <si>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</si>
  <si>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</si>
  <si>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</si>
  <si>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</si>
  <si>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</si>
  <si>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</si>
  <si>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</si>
  <si>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</si>
  <si>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</si>
  <si>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</si>
  <si>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</si>
  <si>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</si>
  <si>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</si>
  <si>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</si>
  <si>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</si>
  <si>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</si>
  <si>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</si>
  <si>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</si>
  <si>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</si>
  <si>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</si>
  <si>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</si>
  <si>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</si>
  <si>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</si>
  <si>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</si>
  <si>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</si>
  <si>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</si>
  <si>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</si>
  <si>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</si>
  <si>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</si>
  <si>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</si>
  <si>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</si>
  <si>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</si>
  <si>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</si>
  <si>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</si>
  <si>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</si>
  <si>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</si>
  <si>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</si>
  <si>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</si>
  <si>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</si>
  <si>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</si>
  <si>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</si>
  <si>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</si>
  <si>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</si>
  <si>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</si>
  <si>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</si>
  <si>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</si>
  <si>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</si>
  <si>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</si>
  <si>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</si>
  <si>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</si>
  <si>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</si>
  <si>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</si>
  <si>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</si>
  <si>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</si>
  <si>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</si>
  <si>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</si>
  <si>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</si>
  <si>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</si>
  <si>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</si>
  <si>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</si>
  <si>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</si>
  <si>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</si>
  <si>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</si>
  <si>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</si>
  <si>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</si>
  <si>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</si>
  <si>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</si>
  <si>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</si>
  <si>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</si>
  <si>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</si>
  <si>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</si>
  <si>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</si>
  <si>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</si>
  <si>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</si>
  <si>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</si>
  <si>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</si>
  <si>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</si>
  <si>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</si>
  <si>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</si>
  <si>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</si>
  <si>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</si>
  <si>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</si>
  <si>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</si>
  <si>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</si>
  <si>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</si>
  <si>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</si>
  <si>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</si>
  <si>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</si>
  <si>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</si>
  <si>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</si>
  <si>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</si>
  <si>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</si>
  <si>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</si>
  <si>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</si>
  <si>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</si>
  <si>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</si>
  <si>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</si>
  <si>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</si>
  <si>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</si>
  <si>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</si>
  <si>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</si>
  <si>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</si>
  <si>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</si>
  <si>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</si>
  <si>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</si>
  <si>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</si>
  <si>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</si>
  <si>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</si>
  <si>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</si>
  <si>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</si>
  <si>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</si>
  <si>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</si>
  <si>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</si>
  <si>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</si>
  <si>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</si>
  <si>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</si>
  <si>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</si>
  <si>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</si>
  <si>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</si>
  <si>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</si>
  <si>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</si>
  <si>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</si>
  <si>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</si>
  <si>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</si>
  <si>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</si>
  <si>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</si>
  <si>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</si>
  <si>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</si>
  <si>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</si>
  <si>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</si>
  <si>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</si>
  <si>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</si>
  <si>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</si>
  <si>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</si>
  <si>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</si>
  <si>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</si>
  <si>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</si>
  <si>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</si>
  <si>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</si>
  <si>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</si>
  <si>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</si>
  <si>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</si>
  <si>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</si>
  <si>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</si>
  <si>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</si>
  <si>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</si>
  <si>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</si>
  <si>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</si>
  <si>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</si>
  <si>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</si>
  <si>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</si>
  <si>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</si>
  <si>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</si>
  <si>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</si>
  <si>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</si>
  <si>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</si>
  <si>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</si>
  <si>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</si>
  <si>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</si>
  <si>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</si>
  <si>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</si>
  <si>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</si>
  <si>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</si>
  <si>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</si>
  <si>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</si>
  <si>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</si>
  <si>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</si>
  <si>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</si>
  <si>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</si>
  <si>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</si>
  <si>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</si>
  <si>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</si>
  <si>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</si>
  <si>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</si>
  <si>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</si>
  <si>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</si>
  <si>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</si>
  <si>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</si>
  <si>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</si>
  <si>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</si>
  <si>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</si>
  <si>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</si>
  <si>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</si>
  <si>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</si>
  <si>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</si>
  <si>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</si>
  <si>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</si>
  <si>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</si>
  <si>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</si>
  <si>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</si>
  <si>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</si>
  <si>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</si>
  <si>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</si>
  <si>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</si>
  <si>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</si>
  <si>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</si>
  <si>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</si>
  <si>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</si>
  <si>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</si>
  <si>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</si>
  <si>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</si>
  <si>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</si>
  <si>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</si>
  <si>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</si>
  <si>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</si>
  <si>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</si>
  <si>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</si>
  <si>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</si>
  <si>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</si>
  <si>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</si>
  <si>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</si>
  <si>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</si>
  <si>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</si>
  <si>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</si>
  <si>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</si>
  <si>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</si>
  <si>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</si>
  <si>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</si>
  <si>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</si>
  <si>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</si>
  <si>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</si>
  <si>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</si>
  <si>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</si>
  <si>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</si>
  <si>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</si>
  <si>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</si>
  <si>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</si>
  <si>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</si>
  <si>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</si>
  <si>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</si>
  <si>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</si>
  <si>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</si>
  <si>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</si>
  <si>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</si>
  <si>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</si>
  <si>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</si>
  <si>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</si>
  <si>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</si>
  <si>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</si>
  <si>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</si>
  <si>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</si>
  <si>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</si>
  <si>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</si>
  <si>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</si>
  <si>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</si>
  <si>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</si>
  <si>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</si>
  <si>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</si>
  <si>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</si>
  <si>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</si>
  <si>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</si>
  <si>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</si>
  <si>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</si>
  <si>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</si>
  <si>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</si>
  <si>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</si>
  <si>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</si>
  <si>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</si>
  <si>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</si>
  <si>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</si>
  <si>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</si>
  <si>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</si>
  <si>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</si>
  <si>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</si>
  <si>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</si>
  <si>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</si>
  <si>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</si>
  <si>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</si>
  <si>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</si>
  <si>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</si>
  <si>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</si>
  <si>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</si>
  <si>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</si>
  <si>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</si>
  <si>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</si>
  <si>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</si>
  <si>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</si>
  <si>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</si>
  <si>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</si>
  <si>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</si>
  <si>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</si>
  <si>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</si>
  <si>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</si>
  <si>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</si>
  <si>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</si>
  <si>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</si>
  <si>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</si>
  <si>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</si>
  <si>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</si>
  <si>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</si>
  <si>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</si>
  <si>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</si>
  <si>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</si>
  <si>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</si>
  <si>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</si>
  <si>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</si>
  <si>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</si>
  <si>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</si>
  <si>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</si>
  <si>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</si>
  <si>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</si>
  <si>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</si>
  <si>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</si>
  <si>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</si>
  <si>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</si>
  <si>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</si>
  <si>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</si>
  <si>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</si>
  <si>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</si>
  <si>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</si>
  <si>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</si>
  <si>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</si>
  <si>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</si>
  <si>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</si>
  <si>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</si>
  <si>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</si>
  <si>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</si>
  <si>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</si>
  <si>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</si>
  <si>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</si>
  <si>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</si>
  <si>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</si>
  <si>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</si>
  <si>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</si>
  <si>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</si>
  <si>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</si>
  <si>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</si>
  <si>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</si>
  <si>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</si>
  <si>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</si>
  <si>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</si>
  <si>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</si>
  <si>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</si>
  <si>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</si>
  <si>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</si>
  <si>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</si>
  <si>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</si>
  <si>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</si>
  <si>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</si>
  <si>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</si>
  <si>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</si>
  <si>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</si>
  <si>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</si>
  <si>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</si>
  <si>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</si>
  <si>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</si>
  <si>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</si>
  <si>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</si>
  <si>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</si>
  <si>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</si>
  <si>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</si>
  <si>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</si>
  <si>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</si>
  <si>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</si>
  <si>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</si>
  <si>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</si>
  <si>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</si>
  <si>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</si>
  <si>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</si>
  <si>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</si>
  <si>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</si>
  <si>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</si>
  <si>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</si>
  <si>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</si>
  <si>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</si>
  <si>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</si>
  <si>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</si>
  <si>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</si>
  <si>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</si>
  <si>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</si>
  <si>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</si>
  <si>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</si>
  <si>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</si>
  <si>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</si>
  <si>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</si>
  <si>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</si>
  <si>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</si>
  <si>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</si>
  <si>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</si>
  <si>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</si>
  <si>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</si>
  <si>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</si>
  <si>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</si>
  <si>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</si>
  <si>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</si>
  <si>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</si>
  <si>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</si>
  <si>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</si>
  <si>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</si>
  <si>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</si>
  <si>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</si>
  <si>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</si>
  <si>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</si>
  <si>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</si>
  <si>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</si>
  <si>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</si>
  <si>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</si>
  <si>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</si>
  <si>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</si>
  <si>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</si>
  <si>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</si>
  <si>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</si>
  <si>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</si>
  <si>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</si>
  <si>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</si>
  <si>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</si>
  <si>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</si>
  <si>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</si>
  <si>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</si>
  <si>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</si>
  <si>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</si>
  <si>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</si>
  <si>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</si>
  <si>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</si>
  <si>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</si>
  <si>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</si>
  <si>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</si>
  <si>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</si>
  <si>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</si>
  <si>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</si>
  <si>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</si>
  <si>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</si>
  <si>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</si>
  <si>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</si>
  <si>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</si>
  <si>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</si>
  <si>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</si>
  <si>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</si>
  <si>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</si>
  <si>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</si>
  <si>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</si>
  <si>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</si>
  <si>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</si>
  <si>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</si>
  <si>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</si>
  <si>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</si>
  <si>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</si>
  <si>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</si>
  <si>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</si>
  <si>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</si>
  <si>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</si>
  <si>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</si>
  <si>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</si>
  <si>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</si>
  <si>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</si>
  <si>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</si>
  <si>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</si>
  <si>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</si>
  <si>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</si>
  <si>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</si>
  <si>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</si>
  <si>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</si>
  <si>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</si>
  <si>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</si>
  <si>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</si>
  <si>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</si>
  <si>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</si>
  <si>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</si>
  <si>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</si>
  <si>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</si>
  <si>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</si>
  <si>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</si>
  <si>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</si>
  <si>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</si>
  <si>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</si>
  <si>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</si>
  <si>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</si>
  <si>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</si>
  <si>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</si>
  <si>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</si>
  <si>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</si>
  <si>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</si>
  <si>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</si>
  <si>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</si>
  <si>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</si>
  <si>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</si>
  <si>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</si>
  <si>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</si>
  <si>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</si>
  <si>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</si>
  <si>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</si>
  <si>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</si>
  <si>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</si>
  <si>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</si>
  <si>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</si>
  <si>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</si>
  <si>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</si>
  <si>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</si>
  <si>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</si>
  <si>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</si>
  <si>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</si>
  <si>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</si>
  <si>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</si>
  <si>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</si>
  <si>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</si>
  <si>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</si>
  <si>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</si>
  <si>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</si>
  <si>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</si>
  <si>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</si>
  <si>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</si>
  <si>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</si>
  <si>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</si>
  <si>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</si>
  <si>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</si>
  <si>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</si>
  <si>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</si>
  <si>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</si>
  <si>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</si>
  <si>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</si>
  <si>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</si>
  <si>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</si>
  <si>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</si>
  <si>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</si>
  <si>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</si>
  <si>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</si>
  <si>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</si>
  <si>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</si>
  <si>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</si>
  <si>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</si>
  <si>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</si>
  <si>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</si>
  <si>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</si>
  <si>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</si>
  <si>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</si>
  <si>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</si>
  <si>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</si>
  <si>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</si>
  <si>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</si>
  <si>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</si>
  <si>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</si>
  <si>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</si>
  <si>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</si>
  <si>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</si>
  <si>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</si>
  <si>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</si>
  <si>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</si>
  <si>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</si>
  <si>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</si>
  <si>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</si>
  <si>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</si>
  <si>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</si>
  <si>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</si>
  <si>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</si>
  <si>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</si>
  <si>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</si>
  <si>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</si>
  <si>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</si>
  <si>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</si>
  <si>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</si>
  <si>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</si>
  <si>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</si>
  <si>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</si>
  <si>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</si>
  <si>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</si>
  <si>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</si>
  <si>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</si>
  <si>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</si>
  <si>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</si>
  <si>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</si>
  <si>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</si>
  <si>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</si>
  <si>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</si>
  <si>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</si>
  <si>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</si>
  <si>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</si>
  <si>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</si>
  <si>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</si>
  <si>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</si>
  <si>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</si>
  <si>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</si>
  <si>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</si>
  <si>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</si>
  <si>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</si>
  <si>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</si>
  <si>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</si>
  <si>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</si>
  <si>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</si>
  <si>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</si>
  <si>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</si>
  <si>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</si>
  <si>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</si>
  <si>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</si>
  <si>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</si>
  <si>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</si>
  <si>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</si>
  <si>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</si>
  <si>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</si>
  <si>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</si>
  <si>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</si>
  <si>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</si>
  <si>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</si>
  <si>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</si>
  <si>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</si>
  <si>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</si>
  <si>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</si>
  <si>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</si>
  <si>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</si>
  <si>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</si>
  <si>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</si>
  <si>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</si>
  <si>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</si>
  <si>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</si>
  <si>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</si>
  <si>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</si>
  <si>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</si>
  <si>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</si>
  <si>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</si>
  <si>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</si>
  <si>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</si>
  <si>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</si>
  <si>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</si>
  <si>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</si>
  <si>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</si>
  <si>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</si>
  <si>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</si>
  <si>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</si>
  <si>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</si>
  <si>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</si>
  <si>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</si>
  <si>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</si>
  <si>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</si>
  <si>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</si>
  <si>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</si>
  <si>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</si>
  <si>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</si>
  <si>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</si>
  <si>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</si>
  <si>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</si>
  <si>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</si>
  <si>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</si>
  <si>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</si>
  <si>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</si>
  <si>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</si>
  <si>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</si>
  <si>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</si>
  <si>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</si>
  <si>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</si>
  <si>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</si>
  <si>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</si>
  <si>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</si>
  <si>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</si>
  <si>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</si>
  <si>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</si>
  <si>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</si>
  <si>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</si>
  <si>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</si>
  <si>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</si>
  <si>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</si>
  <si>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</si>
  <si>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</si>
  <si>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</si>
  <si>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</si>
  <si>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</si>
  <si>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</si>
  <si>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</si>
  <si>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</si>
  <si>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</si>
  <si>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</si>
  <si>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</si>
  <si>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</si>
  <si>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</si>
  <si>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</si>
  <si>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</si>
  <si>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</si>
  <si>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</si>
  <si>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</si>
  <si>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</si>
  <si>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</si>
  <si>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</si>
  <si>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</si>
  <si>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</si>
  <si>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</si>
  <si>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</si>
  <si>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</si>
  <si>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</si>
  <si>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</si>
  <si>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</si>
  <si>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</si>
  <si>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</si>
  <si>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</si>
  <si>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</si>
  <si>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</si>
  <si>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</si>
  <si>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</si>
  <si>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</si>
  <si>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</si>
  <si>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</si>
  <si>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</si>
  <si>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</si>
  <si>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</si>
  <si>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</si>
  <si>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</si>
  <si>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</si>
  <si>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</si>
  <si>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</si>
  <si>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</si>
  <si>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</si>
  <si>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</si>
  <si>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</si>
  <si>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</si>
  <si>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</si>
  <si>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</si>
  <si>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</si>
  <si>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</si>
  <si>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</si>
  <si>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</si>
  <si>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</si>
  <si>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</si>
  <si>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</si>
  <si>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</si>
  <si>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</si>
  <si>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</si>
  <si>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</si>
  <si>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</si>
  <si>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</si>
  <si>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</si>
  <si>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</si>
  <si>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</si>
  <si>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</si>
  <si>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</si>
  <si>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</si>
  <si>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</si>
  <si>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</si>
  <si>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</si>
  <si>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</si>
  <si>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</si>
  <si>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</si>
  <si>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</si>
  <si>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</si>
  <si>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</si>
  <si>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</si>
  <si>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</si>
  <si>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</si>
  <si>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</si>
  <si>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</si>
  <si>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</si>
  <si>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</si>
  <si>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</si>
  <si>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</si>
  <si>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</si>
  <si>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</si>
  <si>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</si>
  <si>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</si>
  <si>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</si>
  <si>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</si>
  <si>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</si>
  <si>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</si>
  <si>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</si>
  <si>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</si>
  <si>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</si>
  <si>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</si>
  <si>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</si>
  <si>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</si>
  <si>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</si>
  <si>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</si>
  <si>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</si>
  <si>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</si>
  <si>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</si>
  <si>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</si>
  <si>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</si>
  <si>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</si>
  <si>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</si>
  <si>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</si>
  <si>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</si>
  <si>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</si>
  <si>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</si>
  <si>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</si>
  <si>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</si>
  <si>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</si>
  <si>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</si>
  <si>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</si>
  <si>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</si>
  <si>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</si>
  <si>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</si>
  <si>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</si>
  <si>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</si>
  <si>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</si>
  <si>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</si>
  <si>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</si>
  <si>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</si>
  <si>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</si>
  <si>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</si>
  <si>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</si>
  <si>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</si>
  <si>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</si>
  <si>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</si>
  <si>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</si>
  <si>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</si>
  <si>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</si>
  <si>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</si>
  <si>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</si>
  <si>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</si>
  <si>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</si>
  <si>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</si>
  <si>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</si>
  <si>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</si>
  <si>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</si>
  <si>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</si>
  <si>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</si>
  <si>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</si>
  <si>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</si>
  <si>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</si>
  <si>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</si>
  <si>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</si>
  <si>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</si>
  <si>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</si>
  <si>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</si>
  <si>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</si>
  <si>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</si>
  <si>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</si>
  <si>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</si>
  <si>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</si>
  <si>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</si>
  <si>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</si>
  <si>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</si>
  <si>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</si>
  <si>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</si>
  <si>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</si>
  <si>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</si>
  <si>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</si>
  <si>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</si>
  <si>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</si>
  <si>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</si>
  <si>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</si>
  <si>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</si>
  <si>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</si>
  <si>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</si>
  <si>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</si>
  <si>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</si>
  <si>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</si>
  <si>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</si>
  <si>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</si>
  <si>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</si>
  <si>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</si>
  <si>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</si>
  <si>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</si>
  <si>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</si>
  <si>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</si>
  <si>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</si>
  <si>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</si>
  <si>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</si>
  <si>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</si>
  <si>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</si>
  <si>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</si>
  <si>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</si>
  <si>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</si>
  <si>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</si>
  <si>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</si>
  <si>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</si>
  <si>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</si>
  <si>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</si>
  <si>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</si>
  <si>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</si>
  <si>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</si>
  <si>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</si>
  <si>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</si>
  <si>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</si>
  <si>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</si>
  <si>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</si>
  <si>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</si>
  <si>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</si>
  <si>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</si>
  <si>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</si>
  <si>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</si>
  <si>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</si>
  <si>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</si>
  <si>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</si>
  <si>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</si>
  <si>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</si>
  <si>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</si>
  <si>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</si>
  <si>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</si>
  <si>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</si>
  <si>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</si>
  <si>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</si>
  <si>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</si>
  <si>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</si>
  <si>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</si>
  <si>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</si>
  <si>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</si>
  <si>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</si>
  <si>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</si>
  <si>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</si>
  <si>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</si>
  <si>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</si>
  <si>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</si>
  <si>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</si>
  <si>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</si>
  <si>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</si>
  <si>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</si>
  <si>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</si>
  <si>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</si>
  <si>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</si>
  <si>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</si>
  <si>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</si>
  <si>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</si>
  <si>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</si>
  <si>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</si>
  <si>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</si>
  <si>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</si>
  <si>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</si>
  <si>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</si>
  <si>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</si>
  <si>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</si>
  <si>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</si>
  <si>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</si>
  <si>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</si>
  <si>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</si>
  <si>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</si>
  <si>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</si>
  <si>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</si>
  <si>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</si>
  <si>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</si>
  <si>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</si>
  <si>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</si>
  <si>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</si>
  <si>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</si>
  <si>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</si>
  <si>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</si>
  <si>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</si>
  <si>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</si>
  <si>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</si>
  <si>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</si>
  <si>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</si>
  <si>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</si>
  <si>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</si>
  <si>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</si>
  <si>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</si>
  <si>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</si>
  <si>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</si>
  <si>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</si>
  <si>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</si>
  <si>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</si>
  <si>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</si>
  <si>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</si>
  <si>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</si>
  <si>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</si>
  <si>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</si>
  <si>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</si>
  <si>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</si>
  <si>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</si>
  <si>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</si>
  <si>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</si>
  <si>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</si>
  <si>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</si>
  <si>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</si>
  <si>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</si>
  <si>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</si>
  <si>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</si>
  <si>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</si>
  <si>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</si>
  <si>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</si>
  <si>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</si>
  <si>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</si>
  <si>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</si>
  <si>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</si>
  <si>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</si>
  <si>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</si>
  <si>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</si>
  <si>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</si>
  <si>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</si>
  <si>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</si>
  <si>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</si>
  <si>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</si>
  <si>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</si>
  <si>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</si>
  <si>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</si>
  <si>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</si>
  <si>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</si>
  <si>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</si>
  <si>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</si>
  <si>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</si>
  <si>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</si>
  <si>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</si>
  <si>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</si>
  <si>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</si>
  <si>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</si>
  <si>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</si>
  <si>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</si>
  <si>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</si>
  <si>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</si>
  <si>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</si>
  <si>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</si>
  <si>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</si>
  <si>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</si>
  <si>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</si>
  <si>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</si>
  <si>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</si>
  <si>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</si>
  <si>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</si>
  <si>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</si>
  <si>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</si>
  <si>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</si>
  <si>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</si>
  <si>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</si>
  <si>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</si>
  <si>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</si>
  <si>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</si>
  <si>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</si>
  <si>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</si>
  <si>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</si>
  <si>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</si>
  <si>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</si>
  <si>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</si>
  <si>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</si>
  <si>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</si>
  <si>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</si>
  <si>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</si>
  <si>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</si>
  <si>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</si>
  <si>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</si>
  <si>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</si>
  <si>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</si>
  <si>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</si>
  <si>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</si>
  <si>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</si>
  <si>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</si>
  <si>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</si>
  <si>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</si>
  <si>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</si>
  <si>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</si>
  <si>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</si>
  <si>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</si>
  <si>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</si>
  <si>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</si>
  <si>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</si>
  <si>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</si>
  <si>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</si>
  <si>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</si>
  <si>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</si>
  <si>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</si>
  <si>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</si>
  <si>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</si>
  <si>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</si>
  <si>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</si>
  <si>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</si>
  <si>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</si>
  <si>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</si>
  <si>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</si>
  <si>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</si>
  <si>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</si>
  <si>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</si>
  <si>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</si>
  <si>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</si>
  <si>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</si>
  <si>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</si>
  <si>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</si>
  <si>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</si>
  <si>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</si>
  <si>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</si>
  <si>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</si>
  <si>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</si>
  <si>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</si>
  <si>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</si>
  <si>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</si>
  <si>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</si>
  <si>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</si>
  <si>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</si>
  <si>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</si>
  <si>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</si>
  <si>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</si>
  <si>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</si>
  <si>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</si>
  <si>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</si>
  <si>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</si>
  <si>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</si>
  <si>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</si>
  <si>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</si>
  <si>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</si>
  <si>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</si>
  <si>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</si>
  <si>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</si>
  <si>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</si>
  <si>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</si>
  <si>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</si>
  <si>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</si>
  <si>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</si>
  <si>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</si>
  <si>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</si>
  <si>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</si>
  <si>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</si>
  <si>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</si>
  <si>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</si>
  <si>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</si>
  <si>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</si>
  <si>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</si>
  <si>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</si>
  <si>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</si>
  <si>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</si>
  <si>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</si>
  <si>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</si>
  <si>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</si>
  <si>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</si>
  <si>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</si>
  <si>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</si>
  <si>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</si>
  <si>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</si>
  <si>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</si>
  <si>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</si>
  <si>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</si>
  <si>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</si>
  <si>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</si>
  <si>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</si>
  <si>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</si>
  <si>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</si>
  <si>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</si>
  <si>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</si>
  <si>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</si>
  <si>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</si>
  <si>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</si>
  <si>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</si>
  <si>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</si>
  <si>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</si>
  <si>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</si>
  <si>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</si>
  <si>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</si>
  <si>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</si>
  <si>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</si>
  <si>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</si>
  <si>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</si>
  <si>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</si>
  <si>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</si>
  <si>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</si>
  <si>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</si>
  <si>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</si>
  <si>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</si>
  <si>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</si>
  <si>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</si>
  <si>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</si>
  <si>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</si>
  <si>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</si>
  <si>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</si>
  <si>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</si>
  <si>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</si>
  <si>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</si>
  <si>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</si>
  <si>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</si>
  <si>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</si>
  <si>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</si>
  <si>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</si>
  <si>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</si>
  <si>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</si>
  <si>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</si>
  <si>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</si>
  <si>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</si>
  <si>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</si>
  <si>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</si>
  <si>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</si>
  <si>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</si>
  <si>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</si>
  <si>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</si>
  <si>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</si>
  <si>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</si>
  <si>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</si>
  <si>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</si>
  <si>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</si>
  <si>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</si>
  <si>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</si>
  <si>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</si>
  <si>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</si>
  <si>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</si>
  <si>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</si>
  <si>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</si>
  <si>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</si>
  <si>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</si>
  <si>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</si>
  <si>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</si>
  <si>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</si>
  <si>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</si>
  <si>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</si>
  <si>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</si>
  <si>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</si>
  <si>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</si>
  <si>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</si>
  <si>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</si>
  <si>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</si>
  <si>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</si>
  <si>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</si>
  <si>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</si>
  <si>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</si>
  <si>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</si>
  <si>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</si>
  <si>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</si>
  <si>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</si>
  <si>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</si>
  <si>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</si>
  <si>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</si>
  <si>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</si>
  <si>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</si>
  <si>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</si>
  <si>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</si>
  <si>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</si>
  <si>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</si>
  <si>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</si>
  <si>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</si>
  <si>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</si>
  <si>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</si>
  <si>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</si>
  <si>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</si>
  <si>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</si>
  <si>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</si>
  <si>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</si>
  <si>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</si>
  <si>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</si>
  <si>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</si>
  <si>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</si>
  <si>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</si>
  <si>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</si>
  <si>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</si>
  <si>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</si>
  <si>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</si>
  <si>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</si>
  <si>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</si>
  <si>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</si>
  <si>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</si>
  <si>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</si>
  <si>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</si>
  <si>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</si>
  <si>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</si>
  <si>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</si>
  <si>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</si>
  <si>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</si>
  <si>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</si>
  <si>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</si>
  <si>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</si>
  <si>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</si>
  <si>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</si>
  <si>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</si>
  <si>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</si>
  <si>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</si>
  <si>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</si>
  <si>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</si>
  <si>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</si>
  <si>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</si>
  <si>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</si>
  <si>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</si>
  <si>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</si>
  <si>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</si>
  <si>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</si>
  <si>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</si>
  <si>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</si>
  <si>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</si>
  <si>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</si>
  <si>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</si>
  <si>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</si>
  <si>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</si>
  <si>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</si>
  <si>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</si>
  <si>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</si>
  <si>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</si>
  <si>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</si>
  <si>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</si>
  <si>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</si>
  <si>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</si>
  <si>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</si>
  <si>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</si>
  <si>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</si>
  <si>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</si>
  <si>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</si>
  <si>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</si>
  <si>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</si>
  <si>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</si>
  <si>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</si>
  <si>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</si>
  <si>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</si>
  <si>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</si>
  <si>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</si>
  <si>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</si>
  <si>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</si>
  <si>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</si>
  <si>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</si>
  <si>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</si>
  <si>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</si>
  <si>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</si>
  <si>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</si>
  <si>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</si>
  <si>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</si>
  <si>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</si>
  <si>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</si>
  <si>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</si>
  <si>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</si>
  <si>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</si>
  <si>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</si>
  <si>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</si>
  <si>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</si>
  <si>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</si>
  <si>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</si>
  <si>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</si>
  <si>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</si>
  <si>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</si>
  <si>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</si>
  <si>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</si>
  <si>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</si>
  <si>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</si>
  <si>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</si>
  <si>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</si>
  <si>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</si>
  <si>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</si>
  <si>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</si>
  <si>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</si>
  <si>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</si>
  <si>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</si>
  <si>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</si>
  <si>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</si>
  <si>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</si>
  <si>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</si>
  <si>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</si>
  <si>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</si>
  <si>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</si>
  <si>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</si>
  <si>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</si>
  <si>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</si>
  <si>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</si>
  <si>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</si>
  <si>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</si>
  <si>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</si>
  <si>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</si>
  <si>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</si>
  <si>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</si>
  <si>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</si>
  <si>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</si>
  <si>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</si>
  <si>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</si>
  <si>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</si>
  <si>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</si>
  <si>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</si>
  <si>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</si>
  <si>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</si>
  <si>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</si>
  <si>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</si>
  <si>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</si>
  <si>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</si>
  <si>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</si>
  <si>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</si>
  <si>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</si>
  <si>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</si>
  <si>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</si>
  <si>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</si>
  <si>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</si>
  <si>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</si>
  <si>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</si>
  <si>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</si>
  <si>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</si>
  <si>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</si>
  <si>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</si>
  <si>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</si>
  <si>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</si>
  <si>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</si>
  <si>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</si>
  <si>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</si>
  <si>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</si>
  <si>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</si>
  <si>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</si>
  <si>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</si>
  <si>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</si>
  <si>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</si>
  <si>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</si>
  <si>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</si>
  <si>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</si>
  <si>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</si>
  <si>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</si>
  <si>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</si>
  <si>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</si>
  <si>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</si>
  <si>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</si>
  <si>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</si>
  <si>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</si>
  <si>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</si>
  <si>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</si>
  <si>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</si>
  <si>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</si>
  <si>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</si>
  <si>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</si>
  <si>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</si>
  <si>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</si>
  <si>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</si>
  <si>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</si>
  <si>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</si>
  <si>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</si>
  <si>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</si>
  <si>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</si>
  <si>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</si>
  <si>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</si>
  <si>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</si>
  <si>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</si>
  <si>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</si>
  <si>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</si>
  <si>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</si>
  <si>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</si>
  <si>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</si>
  <si>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</si>
  <si>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</si>
  <si>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</si>
  <si>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</si>
  <si>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</si>
  <si>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</si>
  <si>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</si>
  <si>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</si>
  <si>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</si>
  <si>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</si>
  <si>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</si>
  <si>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</si>
  <si>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</si>
  <si>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</si>
  <si>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</si>
  <si>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</si>
  <si>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</si>
  <si>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</si>
  <si>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</si>
  <si>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</si>
  <si>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</si>
  <si>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</si>
  <si>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</si>
  <si>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</si>
  <si>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</si>
  <si>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</si>
  <si>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</si>
  <si>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</si>
  <si>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</si>
  <si>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</si>
  <si>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</si>
  <si>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</si>
  <si>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</si>
  <si>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</si>
  <si>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</si>
  <si>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</si>
  <si>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</si>
  <si>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</si>
  <si>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</si>
  <si>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</si>
  <si>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</si>
  <si>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</si>
  <si>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</si>
  <si>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</si>
  <si>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</si>
  <si>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</si>
  <si>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</si>
  <si>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</si>
  <si>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</si>
  <si>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</si>
  <si>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</si>
  <si>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</si>
  <si>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</si>
  <si>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</si>
  <si>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</si>
  <si>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</si>
  <si>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</si>
  <si>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</si>
  <si>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</si>
  <si>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</si>
  <si>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</si>
  <si>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</si>
  <si>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</si>
  <si>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</si>
  <si>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</si>
  <si>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</si>
  <si>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</si>
  <si>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</si>
  <si>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</si>
  <si>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</si>
  <si>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</si>
  <si>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</si>
  <si>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</si>
  <si>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</si>
  <si>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</si>
  <si>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</si>
  <si>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</si>
  <si>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</si>
  <si>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</si>
  <si>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</si>
  <si>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</si>
  <si>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</si>
  <si>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</si>
  <si>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</si>
  <si>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</si>
  <si>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</si>
  <si>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</si>
  <si>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</si>
  <si>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</si>
  <si>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</si>
  <si>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</si>
  <si>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</si>
  <si>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</si>
  <si>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</si>
  <si>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</si>
  <si>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</si>
  <si>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</si>
  <si>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</si>
  <si>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</si>
  <si>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</si>
  <si>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</si>
  <si>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</si>
  <si>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</si>
  <si>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</si>
  <si>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</si>
  <si>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</si>
  <si>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</si>
  <si>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</si>
  <si>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</si>
  <si>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</si>
  <si>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</si>
  <si>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</si>
  <si>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</si>
  <si>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</si>
  <si>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</si>
  <si>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</si>
  <si>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</si>
  <si>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</si>
  <si>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</si>
  <si>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</si>
  <si>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</si>
  <si>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</si>
  <si>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</si>
  <si>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</si>
  <si>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</si>
  <si>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</si>
  <si>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</si>
  <si>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</si>
  <si>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</si>
  <si>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</si>
  <si>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</si>
  <si>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</si>
  <si>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</si>
  <si>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</si>
  <si>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</si>
  <si>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</si>
  <si>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</si>
  <si>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</si>
  <si>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</si>
  <si>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</si>
  <si>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</si>
  <si>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</si>
  <si>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</si>
  <si>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</si>
  <si>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</si>
  <si>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</si>
  <si>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</si>
  <si>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</si>
  <si>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</si>
  <si>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</si>
  <si>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</si>
  <si>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</si>
  <si>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</si>
  <si>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</si>
  <si>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</si>
  <si>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</si>
  <si>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</si>
  <si>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</si>
  <si>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</si>
  <si>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</si>
  <si>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</si>
  <si>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</si>
  <si>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</si>
  <si>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</si>
  <si>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</si>
  <si>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</si>
  <si>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</si>
  <si>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</si>
  <si>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</si>
  <si>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</si>
  <si>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</si>
  <si>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</si>
  <si>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</si>
  <si>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</si>
  <si>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</si>
  <si>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</si>
  <si>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</si>
  <si>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</si>
  <si>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</si>
  <si>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</si>
  <si>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</si>
  <si>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</si>
  <si>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</si>
  <si>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</si>
  <si>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</si>
  <si>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</si>
  <si>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</si>
  <si>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</si>
  <si>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</si>
  <si>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</si>
  <si>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</si>
  <si>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</si>
  <si>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</si>
  <si>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</si>
  <si>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</si>
  <si>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</si>
  <si>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</si>
  <si>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</si>
  <si>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</si>
  <si>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</si>
  <si>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</si>
  <si>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</si>
  <si>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</si>
  <si>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</si>
  <si>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</si>
  <si>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</si>
  <si>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</si>
  <si>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</si>
  <si>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</si>
  <si>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</si>
  <si>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</si>
  <si>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</si>
  <si>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</si>
  <si>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</si>
  <si>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</si>
  <si>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</si>
  <si>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</si>
  <si>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</si>
  <si>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</si>
  <si>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</si>
  <si>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</si>
  <si>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</si>
  <si>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</si>
  <si>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</si>
  <si>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</si>
  <si>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</si>
  <si>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</si>
  <si>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</si>
  <si>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</si>
  <si>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</si>
  <si>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</si>
  <si>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</si>
  <si>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</si>
  <si>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</si>
  <si>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</si>
  <si>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</si>
  <si>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</si>
  <si>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</si>
  <si>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</si>
  <si>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</si>
  <si>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</si>
  <si>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</si>
  <si>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</si>
  <si>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</si>
  <si>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</si>
  <si>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</si>
  <si>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</si>
  <si>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</si>
  <si>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</si>
  <si>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</si>
  <si>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</si>
  <si>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</si>
  <si>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</si>
  <si>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</si>
  <si>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</si>
  <si>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</si>
  <si>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</si>
  <si>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</si>
  <si>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</si>
  <si>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</si>
  <si>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</si>
  <si>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</si>
  <si>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</si>
  <si>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</si>
  <si>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</si>
  <si>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</si>
  <si>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</si>
  <si>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</si>
  <si>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</si>
  <si>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</si>
  <si>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</si>
  <si>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</si>
  <si>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</si>
  <si>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</si>
  <si>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</si>
  <si>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</si>
  <si>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</si>
  <si>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</si>
  <si>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</si>
  <si>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</si>
  <si>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</si>
  <si>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</si>
  <si>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</si>
  <si>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</si>
  <si>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</si>
  <si>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</si>
  <si>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</si>
  <si>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</si>
  <si>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</si>
  <si>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</si>
  <si>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</si>
  <si>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</si>
  <si>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</si>
  <si>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</si>
  <si>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</si>
  <si>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</si>
  <si>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</si>
  <si>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</si>
  <si>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</si>
  <si>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</si>
  <si>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</si>
  <si>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</si>
  <si>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</si>
  <si>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</si>
  <si>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</si>
  <si>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</si>
  <si>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</si>
  <si>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</si>
  <si>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</si>
  <si>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</si>
  <si>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</si>
  <si>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</si>
  <si>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</si>
  <si>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</si>
  <si>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</si>
  <si>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</si>
  <si>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</si>
  <si>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</si>
  <si>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</si>
  <si>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</si>
  <si>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</si>
  <si>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</si>
  <si>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</si>
  <si>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</si>
  <si>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</si>
  <si>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</si>
  <si>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</si>
  <si>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</si>
  <si>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</si>
  <si>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</si>
  <si>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</si>
  <si>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</si>
  <si>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</si>
  <si>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</si>
  <si>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</si>
  <si>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</si>
  <si>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</si>
  <si>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</si>
  <si>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</si>
  <si>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</si>
  <si>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</si>
  <si>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</si>
  <si>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</si>
  <si>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</si>
  <si>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</si>
  <si>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</si>
  <si>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</si>
  <si>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</si>
  <si>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</si>
  <si>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</si>
  <si>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</si>
  <si>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</si>
  <si>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</si>
  <si>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</si>
  <si>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</si>
  <si>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</si>
  <si>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</si>
  <si>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</si>
  <si>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</si>
  <si>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</si>
  <si>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</si>
  <si>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</si>
  <si>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</si>
  <si>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</si>
  <si>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</si>
  <si>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</si>
  <si>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</si>
  <si>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</si>
  <si>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</si>
  <si>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</si>
  <si>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</si>
  <si>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</si>
  <si>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</si>
  <si>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</si>
  <si>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</si>
  <si>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</si>
  <si>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</si>
  <si>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</si>
  <si>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</si>
  <si>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</si>
  <si>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</si>
  <si>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</si>
  <si>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</si>
  <si>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</si>
  <si>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</si>
  <si>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</si>
  <si>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</si>
  <si>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</si>
  <si>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</si>
  <si>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</si>
  <si>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</si>
  <si>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</si>
  <si>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</si>
  <si>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</si>
  <si>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</si>
  <si>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</si>
  <si>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</si>
  <si>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</si>
  <si>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</si>
  <si>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</si>
  <si>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</si>
  <si>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</si>
  <si>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</si>
  <si>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</si>
  <si>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</si>
  <si>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</si>
  <si>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</si>
  <si>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</si>
  <si>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</si>
  <si>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</si>
  <si>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</si>
  <si>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</si>
  <si>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</si>
  <si>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</si>
  <si>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</si>
  <si>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</si>
  <si>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</si>
  <si>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</si>
  <si>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</si>
  <si>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</si>
  <si>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</si>
  <si>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</si>
  <si>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</si>
  <si>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</si>
  <si>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</si>
  <si>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</si>
  <si>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</si>
  <si>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</si>
  <si>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</si>
  <si>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</si>
  <si>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</si>
  <si>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</si>
  <si>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</si>
  <si>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</si>
  <si>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</si>
  <si>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</si>
  <si>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</si>
  <si>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</si>
  <si>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</si>
  <si>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</si>
  <si>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</si>
  <si>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</si>
  <si>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</si>
  <si>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</si>
  <si>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</si>
  <si>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</si>
  <si>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</si>
  <si>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</si>
  <si>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</si>
  <si>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</si>
  <si>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</si>
  <si>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</si>
  <si>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</si>
  <si>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</si>
  <si>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</si>
  <si>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</si>
  <si>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</si>
  <si>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</si>
  <si>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</si>
  <si>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</si>
  <si>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</si>
  <si>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</si>
  <si>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</si>
  <si>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</si>
  <si>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</si>
  <si>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</si>
  <si>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</si>
  <si>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</si>
  <si>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</si>
  <si>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</si>
  <si>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</si>
  <si>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</si>
  <si>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</si>
  <si>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</si>
  <si>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</si>
  <si>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</si>
  <si>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</si>
  <si>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</si>
  <si>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</si>
  <si>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</si>
  <si>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</si>
  <si>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</si>
  <si>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</si>
  <si>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</si>
  <si>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</si>
  <si>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</si>
  <si>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</si>
  <si>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</si>
  <si>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</si>
  <si>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</si>
  <si>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</si>
  <si>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</si>
  <si>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</si>
  <si>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</si>
  <si>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</si>
  <si>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</si>
  <si>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</si>
  <si>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</si>
  <si>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</si>
  <si>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</si>
  <si>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</si>
  <si>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</si>
  <si>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</si>
  <si>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</si>
  <si>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</si>
  <si>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</si>
  <si>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</si>
  <si>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</si>
  <si>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</si>
  <si>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</si>
  <si>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</si>
  <si>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</si>
  <si>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</si>
  <si>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</si>
  <si>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</si>
  <si>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</si>
  <si>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</si>
  <si>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</si>
  <si>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</si>
  <si>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</si>
  <si>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</si>
  <si>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</si>
  <si>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</si>
  <si>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</si>
  <si>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</si>
  <si>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</si>
  <si>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</si>
  <si>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</si>
  <si>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</si>
  <si>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</si>
  <si>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</si>
  <si>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</si>
  <si>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</si>
  <si>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</si>
  <si>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</si>
  <si>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</si>
  <si>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</si>
  <si>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</si>
  <si>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</si>
  <si>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</si>
  <si>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</si>
  <si>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</si>
  <si>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</si>
  <si>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</si>
  <si>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</si>
  <si>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</si>
  <si>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</si>
  <si>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</si>
  <si>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</si>
  <si>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</si>
  <si>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</si>
  <si>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</si>
  <si>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</si>
  <si>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</si>
  <si>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</si>
  <si>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</si>
  <si>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</si>
  <si>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</si>
  <si>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</si>
  <si>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</si>
  <si>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</si>
  <si>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</si>
  <si>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</si>
  <si>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</si>
  <si>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</si>
  <si>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</si>
  <si>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</si>
  <si>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</si>
  <si>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</si>
  <si>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</si>
  <si>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</si>
  <si>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</si>
  <si>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</si>
  <si>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</si>
  <si>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</si>
  <si>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</si>
  <si>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</si>
  <si>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</si>
  <si>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</si>
  <si>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</si>
  <si>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</si>
  <si>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</si>
  <si>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</si>
  <si>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</si>
  <si>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</si>
  <si>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</si>
  <si>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</si>
  <si>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</si>
  <si>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</si>
  <si>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</si>
  <si>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</si>
  <si>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</si>
  <si>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</si>
  <si>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</si>
  <si>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</si>
  <si>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</si>
  <si>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</si>
  <si>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</si>
  <si>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</si>
  <si>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</si>
  <si>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</si>
  <si>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</si>
  <si>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</si>
  <si>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</si>
  <si>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</si>
  <si>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</si>
  <si>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</si>
  <si>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</si>
  <si>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</si>
  <si>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</si>
  <si>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</si>
  <si>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</si>
  <si>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</si>
  <si>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</si>
  <si>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</si>
  <si>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</si>
  <si>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</si>
  <si>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</si>
  <si>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</si>
  <si>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</si>
  <si>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</si>
  <si>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</si>
  <si>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</si>
  <si>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</si>
  <si>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</si>
  <si>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</si>
  <si>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</si>
  <si>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</si>
  <si>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</si>
  <si>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</si>
  <si>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</si>
  <si>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</si>
  <si>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</si>
  <si>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</si>
  <si>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</si>
  <si>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</si>
  <si>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</si>
  <si>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</si>
  <si>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</si>
  <si>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</si>
  <si>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</si>
  <si>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</si>
  <si>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</si>
  <si>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</si>
  <si>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</si>
  <si>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</si>
  <si>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</si>
  <si>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</si>
  <si>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</si>
  <si>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</si>
  <si>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</si>
  <si>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</si>
  <si>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</si>
  <si>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</si>
  <si>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</si>
  <si>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</si>
  <si>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</si>
  <si>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</si>
  <si>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</si>
  <si>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</si>
  <si>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</si>
  <si>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</si>
  <si>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</si>
  <si>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</si>
  <si>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</si>
  <si>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</si>
  <si>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</si>
  <si>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</si>
  <si>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</si>
  <si>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</si>
  <si>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</si>
  <si>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</si>
  <si>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</si>
  <si>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</si>
  <si>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</si>
  <si>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</si>
  <si>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</si>
  <si>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</si>
  <si>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</si>
  <si>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</si>
  <si>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</si>
  <si>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</si>
  <si>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</si>
  <si>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</si>
  <si>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</si>
  <si>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</si>
  <si>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</si>
  <si>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</si>
  <si>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</si>
  <si>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</si>
  <si>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</si>
  <si>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</si>
  <si>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</si>
  <si>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</si>
  <si>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</si>
  <si>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</si>
  <si>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</si>
  <si>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</si>
  <si>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</si>
  <si>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</si>
  <si>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</si>
  <si>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</si>
  <si>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</si>
  <si>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</si>
  <si>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</si>
  <si>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</si>
  <si>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</si>
  <si>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</si>
  <si>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</si>
  <si>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</si>
  <si>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</si>
  <si>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</si>
  <si>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</si>
  <si>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</si>
  <si>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</si>
  <si>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</si>
  <si>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</si>
  <si>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</si>
  <si>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</si>
  <si>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</si>
  <si>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</si>
  <si>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</si>
  <si>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</si>
  <si>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</si>
  <si>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</si>
  <si>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</si>
  <si>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</si>
  <si>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</si>
  <si>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</si>
  <si>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</si>
  <si>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</si>
  <si>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</si>
  <si>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</si>
  <si>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</si>
  <si>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</si>
  <si>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</si>
  <si>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</si>
  <si>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</si>
  <si>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</si>
  <si>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</si>
  <si>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</si>
  <si>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</si>
  <si>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</si>
  <si>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</si>
  <si>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</si>
  <si>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</si>
  <si>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</si>
  <si>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</si>
  <si>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</si>
  <si>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</si>
  <si>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</si>
  <si>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</si>
  <si>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</si>
  <si>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</si>
  <si>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</si>
  <si>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</si>
  <si>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</si>
  <si>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</si>
  <si>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</si>
  <si>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</si>
  <si>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</si>
  <si>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</si>
  <si>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</si>
  <si>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</si>
  <si>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</si>
  <si>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</si>
  <si>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</si>
  <si>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</si>
  <si>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</si>
  <si>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</si>
  <si>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</si>
  <si>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</si>
  <si>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</si>
  <si>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</si>
  <si>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</si>
  <si>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</si>
  <si>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</si>
  <si>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</si>
  <si>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</si>
  <si>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</si>
  <si>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</si>
  <si>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</si>
  <si>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</si>
  <si>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</si>
  <si>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</si>
  <si>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</si>
  <si>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</si>
  <si>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</si>
  <si>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</si>
  <si>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</si>
  <si>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</si>
  <si>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</si>
  <si>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</si>
  <si>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</si>
  <si>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</si>
  <si>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</si>
  <si>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</si>
  <si>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</si>
  <si>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</si>
  <si>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</si>
  <si>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</si>
  <si>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</si>
  <si>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</si>
  <si>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</si>
  <si>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</si>
  <si>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</si>
  <si>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</si>
  <si>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</si>
  <si>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</si>
  <si>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</si>
  <si>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</si>
  <si>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</si>
  <si>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</si>
  <si>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</si>
  <si>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</si>
  <si>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</si>
  <si>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</si>
  <si>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</si>
  <si>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</si>
  <si>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</si>
  <si>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</si>
  <si>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</si>
  <si>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</si>
  <si>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</si>
  <si>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</si>
  <si>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</si>
  <si>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</si>
  <si>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</si>
  <si>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</si>
  <si>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</si>
  <si>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</si>
  <si>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</si>
  <si>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</si>
  <si>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</si>
  <si>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</si>
  <si>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</si>
  <si>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</si>
  <si>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</si>
  <si>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</si>
  <si>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</si>
  <si>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</si>
  <si>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</si>
  <si>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</si>
  <si>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</si>
  <si>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</si>
  <si>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</si>
  <si>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</si>
  <si>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</si>
  <si>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</si>
  <si>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</si>
  <si>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</si>
  <si>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</si>
  <si>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</si>
  <si>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</si>
  <si>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</si>
  <si>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</si>
  <si>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</si>
  <si>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</si>
  <si>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</si>
  <si>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</si>
  <si>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</si>
  <si>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</si>
  <si>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</si>
  <si>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</si>
  <si>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</si>
  <si>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</si>
  <si>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</si>
  <si>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</si>
  <si>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</si>
  <si>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</si>
  <si>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</si>
  <si>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</si>
  <si>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</si>
  <si>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</si>
  <si>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</si>
  <si>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</si>
  <si>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</si>
  <si>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</si>
  <si>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</si>
  <si>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</si>
  <si>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</si>
  <si>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</si>
  <si>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</si>
  <si>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</si>
  <si>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</si>
  <si>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</si>
  <si>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</si>
  <si>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</si>
  <si>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</si>
  <si>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</si>
  <si>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</si>
  <si>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</si>
  <si>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</si>
  <si>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</si>
  <si>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</si>
  <si>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</si>
  <si>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</si>
  <si>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</si>
  <si>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</si>
  <si>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</si>
  <si>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</si>
  <si>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</si>
  <si>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</si>
  <si>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</si>
  <si>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</si>
  <si>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</si>
  <si>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</si>
  <si>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</si>
  <si>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</si>
  <si>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</si>
  <si>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</si>
  <si>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</si>
  <si>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</si>
  <si>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</si>
  <si>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</si>
  <si>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</si>
  <si>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</si>
  <si>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</si>
  <si>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</si>
  <si>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</si>
  <si>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</si>
  <si>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</si>
  <si>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</si>
  <si>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</si>
  <si>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</si>
  <si>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</si>
  <si>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</si>
  <si>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</si>
  <si>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</si>
  <si>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</si>
  <si>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</si>
  <si>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</si>
  <si>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</si>
  <si>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</si>
  <si>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</si>
  <si>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</si>
  <si>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</si>
  <si>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</si>
  <si>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</si>
  <si>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</si>
  <si>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</si>
  <si>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</si>
  <si>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</si>
  <si>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</si>
  <si>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</si>
  <si>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</si>
  <si>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</si>
  <si>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</si>
  <si>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</si>
  <si>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</si>
  <si>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</si>
  <si>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</si>
  <si>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</si>
  <si>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</si>
  <si>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</si>
  <si>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</si>
  <si>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</si>
  <si>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</si>
  <si>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</si>
  <si>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</si>
  <si>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</si>
  <si>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</si>
  <si>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</si>
  <si>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</si>
  <si>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</si>
  <si>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</si>
  <si>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</si>
  <si>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</si>
  <si>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</si>
  <si>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</si>
  <si>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</si>
  <si>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</si>
  <si>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</si>
  <si>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</si>
  <si>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</si>
  <si>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</si>
  <si>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</si>
  <si>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</si>
  <si>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</si>
  <si>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</si>
  <si>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</si>
  <si>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</si>
  <si>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</si>
  <si>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</si>
  <si>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</si>
  <si>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</si>
  <si>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</si>
  <si>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</si>
  <si>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</si>
  <si>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</si>
  <si>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</si>
  <si>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</si>
  <si>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</si>
  <si>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</si>
  <si>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</si>
  <si>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</si>
  <si>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</si>
  <si>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</si>
  <si>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</si>
  <si>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</si>
  <si>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</si>
  <si>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</si>
  <si>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</si>
  <si>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</si>
  <si>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</si>
  <si>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</si>
  <si>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</si>
  <si>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</si>
  <si>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</si>
  <si>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</si>
  <si>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</si>
  <si>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</si>
  <si>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</si>
  <si>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</si>
  <si>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</si>
  <si>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</si>
  <si>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</si>
  <si>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</si>
  <si>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</si>
  <si>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</si>
  <si>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</si>
  <si>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</si>
  <si>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</si>
  <si>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</si>
  <si>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</si>
  <si>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</si>
  <si>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</si>
  <si>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</si>
  <si>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</si>
  <si>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</si>
  <si>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</si>
  <si>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</si>
  <si>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</si>
  <si>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</si>
  <si>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</si>
  <si>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</si>
  <si>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</si>
  <si>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</si>
  <si>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</si>
  <si>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</si>
  <si>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</si>
  <si>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</si>
  <si>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</si>
  <si>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</si>
  <si>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</si>
  <si>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</si>
  <si>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</si>
  <si>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</si>
  <si>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</si>
  <si>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</si>
  <si>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</si>
  <si>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</si>
  <si>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</si>
  <si>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</si>
  <si>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</si>
  <si>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</si>
  <si>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</si>
  <si>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</si>
  <si>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</si>
  <si>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</si>
  <si>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</si>
  <si>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</si>
  <si>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</si>
  <si>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</si>
  <si>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</si>
  <si>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</si>
  <si>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</si>
  <si>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</si>
  <si>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</si>
  <si>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</si>
  <si>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</si>
  <si>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</si>
  <si>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</si>
  <si>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</si>
  <si>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</si>
  <si>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</si>
  <si>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</si>
  <si>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</si>
  <si>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</si>
  <si>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</si>
  <si>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</si>
  <si>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</si>
  <si>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</si>
  <si>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</si>
  <si>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</si>
  <si>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</si>
  <si>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</si>
  <si>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</si>
  <si>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</si>
  <si>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</si>
  <si>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</si>
  <si>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</si>
  <si>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</si>
  <si>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</si>
  <si>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</si>
  <si>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</si>
  <si>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</si>
  <si>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</si>
  <si>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</si>
  <si>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</si>
  <si>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</si>
  <si>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</si>
  <si>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</si>
  <si>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</si>
  <si>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</si>
  <si>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</si>
  <si>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</si>
  <si>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</si>
  <si>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</si>
  <si>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</si>
  <si>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</si>
  <si>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</si>
  <si>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</si>
  <si>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</si>
  <si>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</si>
  <si>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</si>
  <si>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</si>
  <si>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</si>
  <si>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</si>
  <si>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</si>
  <si>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</si>
  <si>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</si>
  <si>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</si>
  <si>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</si>
  <si>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</si>
  <si>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</si>
  <si>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</si>
  <si>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</si>
  <si>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</si>
  <si>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</si>
  <si>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</si>
  <si>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</si>
  <si>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</si>
  <si>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</si>
  <si>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</si>
  <si>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</si>
  <si>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</si>
  <si>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</si>
  <si>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</si>
  <si>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</si>
  <si>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</si>
  <si>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</si>
  <si>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</si>
  <si>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</si>
  <si>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</si>
  <si>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</si>
  <si>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</si>
  <si>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</si>
  <si>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</si>
  <si>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</si>
  <si>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</si>
  <si>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</si>
  <si>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</si>
  <si>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</si>
  <si>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</si>
  <si>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</si>
  <si>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</si>
  <si>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</si>
  <si>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</si>
  <si>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</si>
  <si>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</si>
  <si>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</si>
  <si>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</si>
  <si>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</si>
  <si>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</si>
  <si>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</si>
  <si>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</si>
  <si>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</si>
  <si>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</si>
  <si>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</si>
  <si>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</si>
  <si>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</si>
  <si>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</si>
  <si>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</si>
  <si>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</si>
  <si>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</si>
  <si>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</si>
  <si>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</si>
  <si>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</si>
  <si>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</si>
  <si>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</si>
  <si>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</si>
  <si>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</si>
  <si>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</si>
  <si>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</si>
  <si>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</si>
  <si>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</si>
  <si>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</si>
  <si>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</si>
  <si>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</si>
  <si>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</si>
  <si>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</si>
  <si>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</si>
  <si>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</si>
  <si>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</si>
  <si>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</si>
  <si>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</si>
  <si>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</si>
  <si>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</si>
  <si>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</si>
  <si>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</si>
  <si>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</si>
  <si>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</si>
  <si>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</si>
  <si>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</si>
  <si>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</si>
  <si>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</si>
  <si>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</si>
  <si>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</si>
  <si>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</si>
  <si>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</si>
  <si>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</si>
  <si>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</si>
  <si>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</si>
  <si>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</si>
  <si>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</si>
  <si>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</si>
  <si>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</si>
  <si>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</si>
  <si>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</si>
  <si>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</si>
  <si>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</si>
  <si>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</si>
  <si>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</si>
  <si>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</si>
  <si>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</si>
  <si>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</si>
  <si>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</si>
  <si>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</si>
  <si>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</si>
  <si>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</si>
  <si>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</si>
  <si>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</si>
  <si>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</si>
  <si>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</si>
  <si>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</si>
  <si>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</si>
  <si>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</si>
  <si>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</si>
  <si>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</si>
  <si>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</si>
  <si>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</si>
  <si>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</si>
  <si>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</si>
  <si>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</si>
  <si>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</si>
  <si>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</si>
  <si>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</si>
  <si>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</si>
  <si>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</si>
  <si>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</si>
  <si>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</si>
  <si>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</si>
  <si>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</si>
  <si>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</si>
  <si>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</si>
  <si>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</si>
  <si>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</si>
  <si>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</si>
  <si>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</si>
  <si>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</si>
  <si>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</si>
  <si>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</si>
  <si>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</si>
  <si>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</si>
  <si>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</si>
  <si>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</si>
  <si>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</si>
  <si>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</si>
  <si>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</si>
  <si>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</si>
  <si>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</si>
  <si>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</si>
  <si>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</si>
  <si>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</si>
  <si>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</si>
  <si>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</si>
  <si>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</si>
  <si>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</si>
  <si>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</si>
  <si>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</si>
  <si>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</si>
  <si>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</si>
  <si>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</si>
  <si>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</si>
  <si>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</si>
  <si>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</si>
  <si>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</si>
  <si>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</si>
  <si>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</si>
  <si>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</si>
  <si>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</si>
  <si>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</si>
  <si>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</si>
  <si>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</si>
  <si>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</si>
  <si>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</si>
  <si>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</si>
  <si>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</si>
  <si>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</si>
  <si>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</si>
  <si>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</si>
  <si>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</si>
  <si>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</si>
  <si>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</si>
  <si>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</si>
  <si>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</si>
  <si>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</si>
  <si>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</si>
  <si>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</si>
  <si>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</si>
  <si>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</si>
  <si>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</si>
  <si>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</si>
  <si>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</si>
  <si>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</si>
  <si>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</si>
  <si>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</si>
  <si>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</si>
  <si>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</si>
  <si>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</si>
  <si>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</si>
  <si>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</si>
  <si>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</si>
  <si>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</si>
  <si>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</si>
  <si>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</si>
  <si>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</si>
  <si>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</si>
  <si>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</si>
  <si>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</si>
  <si>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</si>
  <si>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</si>
  <si>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</si>
  <si>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</si>
  <si>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</si>
  <si>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</si>
  <si>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</si>
  <si>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</si>
  <si>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</si>
  <si>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</si>
  <si>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</si>
  <si>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</si>
  <si>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</si>
  <si>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</si>
  <si>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</si>
  <si>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</si>
  <si>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</si>
  <si>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</si>
  <si>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</si>
  <si>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</si>
  <si>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</si>
  <si>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</si>
  <si>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</si>
  <si>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</si>
  <si>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</si>
  <si>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</si>
  <si>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</si>
  <si>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</si>
  <si>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</si>
  <si>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</si>
  <si>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</si>
  <si>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</si>
  <si>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</si>
  <si>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</si>
  <si>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</si>
  <si>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</si>
  <si>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</si>
  <si>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</si>
  <si>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</si>
  <si>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</si>
  <si>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</si>
  <si>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</si>
  <si>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</si>
  <si>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</si>
  <si>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</si>
  <si>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</si>
  <si>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</si>
  <si>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</si>
  <si>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</si>
  <si>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</si>
  <si>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</si>
  <si>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</si>
  <si>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</si>
  <si>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</si>
  <si>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</si>
  <si>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</si>
  <si>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</si>
  <si>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</si>
  <si>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</si>
  <si>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</si>
  <si>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</si>
  <si>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</si>
  <si>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</si>
  <si>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</si>
  <si>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</si>
  <si>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</si>
  <si>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</si>
  <si>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</si>
  <si>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</si>
  <si>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</si>
  <si>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</si>
  <si>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</si>
  <si>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</si>
  <si>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</si>
  <si>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</si>
  <si>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</si>
  <si>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</si>
  <si>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</si>
  <si>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</si>
  <si>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</si>
  <si>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</si>
  <si>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</si>
  <si>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</si>
  <si>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</si>
  <si>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</si>
  <si>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</si>
  <si>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</si>
  <si>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</si>
  <si>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</si>
  <si>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</si>
  <si>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</si>
  <si>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</si>
  <si>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</si>
  <si>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</si>
  <si>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</si>
  <si>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</si>
  <si>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</si>
  <si>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</si>
  <si>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</si>
  <si>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</si>
  <si>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</si>
  <si>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</si>
  <si>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</si>
  <si>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</si>
  <si>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</si>
  <si>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</si>
  <si>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</si>
  <si>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</si>
  <si>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</si>
  <si>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</si>
  <si>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</si>
  <si>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</si>
  <si>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</si>
  <si>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</si>
  <si>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</si>
  <si>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</si>
  <si>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</si>
  <si>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</si>
  <si>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</si>
  <si>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</si>
  <si>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</si>
  <si>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</si>
  <si>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</si>
  <si>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</si>
  <si>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</si>
  <si>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</si>
  <si>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</si>
  <si>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</si>
  <si>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</si>
  <si>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</si>
  <si>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</si>
  <si>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</si>
  <si>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</si>
  <si>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</si>
  <si>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</si>
  <si>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</si>
  <si>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</si>
  <si>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</si>
  <si>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</si>
  <si>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</si>
  <si>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</si>
  <si>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</si>
  <si>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</si>
  <si>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</si>
  <si>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</si>
  <si>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</si>
  <si>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</si>
  <si>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</si>
  <si>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</si>
  <si>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</si>
  <si>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</si>
  <si>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</si>
  <si>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</si>
  <si>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</si>
  <si>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</si>
  <si>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</si>
  <si>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</si>
  <si>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</si>
  <si>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</si>
  <si>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</si>
  <si>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</si>
  <si>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</si>
  <si>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</si>
  <si>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</si>
  <si>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</si>
  <si>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</si>
  <si>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</si>
  <si>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</si>
  <si>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</si>
  <si>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</si>
  <si>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</si>
  <si>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</si>
  <si>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</si>
  <si>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</si>
  <si>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</si>
  <si>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</si>
  <si>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</si>
  <si>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</si>
  <si>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</si>
  <si>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</si>
  <si>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</si>
  <si>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</si>
  <si>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</si>
  <si>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</si>
  <si>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</si>
  <si>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</si>
  <si>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</si>
  <si>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</si>
  <si>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</si>
  <si>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</si>
  <si>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</si>
  <si>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</si>
  <si>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</si>
  <si>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</si>
  <si>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</si>
  <si>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</si>
  <si>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</si>
  <si>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</si>
  <si>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</si>
  <si>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</si>
  <si>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</si>
  <si>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</si>
  <si>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</si>
  <si>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</si>
  <si>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</si>
  <si>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</si>
  <si>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</si>
  <si>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</si>
  <si>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</si>
  <si>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</si>
  <si>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</si>
  <si>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</si>
  <si>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</si>
  <si>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</si>
  <si>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</si>
  <si>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</si>
  <si>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</si>
  <si>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</si>
  <si>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</si>
  <si>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</si>
  <si>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</si>
  <si>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</si>
  <si>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</si>
  <si>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</si>
  <si>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</si>
  <si>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</si>
  <si>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</si>
  <si>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</si>
  <si>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</si>
  <si>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</si>
  <si>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</si>
  <si>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</si>
  <si>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</si>
  <si>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</si>
  <si>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</si>
  <si>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</si>
  <si>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</si>
  <si>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</si>
  <si>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</si>
  <si>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</si>
  <si>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</si>
  <si>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</si>
  <si>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</si>
  <si>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</si>
  <si>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</si>
  <si>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</si>
  <si>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</si>
  <si>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</si>
  <si>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</si>
  <si>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</si>
  <si>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</si>
  <si>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</si>
  <si>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</si>
  <si>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</si>
  <si>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</si>
  <si>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</si>
  <si>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</si>
  <si>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</si>
  <si>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</si>
  <si>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</si>
  <si>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</si>
  <si>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</si>
  <si>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</si>
  <si>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</si>
  <si>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</si>
  <si>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</si>
  <si>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</si>
  <si>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</si>
  <si>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</si>
  <si>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</si>
  <si>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</si>
  <si>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</si>
  <si>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</si>
  <si>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</si>
  <si>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</si>
  <si>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</si>
  <si>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</si>
  <si>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</si>
  <si>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</si>
  <si>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</si>
  <si>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</si>
  <si>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</si>
  <si>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</si>
  <si>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</si>
  <si>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</si>
  <si>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</si>
  <si>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</si>
  <si>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</si>
  <si>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</si>
  <si>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</si>
  <si>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</si>
  <si>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</si>
  <si>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</si>
  <si>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</si>
  <si>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</si>
  <si>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</si>
  <si>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</si>
  <si>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</si>
  <si>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</si>
  <si>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</si>
  <si>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</si>
  <si>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</si>
  <si>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</si>
  <si>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</si>
  <si>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</si>
  <si>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</si>
  <si>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</si>
  <si>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</si>
  <si>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</si>
  <si>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</si>
  <si>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</si>
  <si>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</si>
  <si>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</si>
  <si>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</si>
  <si>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</si>
  <si>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</si>
  <si>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</si>
  <si>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</si>
  <si>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</si>
  <si>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</si>
  <si>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</si>
  <si>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</si>
  <si>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</si>
  <si>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</si>
  <si>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</si>
  <si>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</si>
  <si>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</si>
  <si>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</si>
  <si>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</si>
  <si>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</si>
  <si>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</si>
  <si>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</si>
  <si>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</si>
  <si>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</si>
  <si>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</si>
  <si>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</si>
  <si>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</si>
  <si>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</si>
  <si>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</si>
  <si>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</si>
  <si>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</si>
  <si>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</si>
  <si>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</si>
  <si>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</si>
  <si>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</si>
  <si>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</si>
  <si>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</si>
  <si>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</si>
  <si>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</si>
  <si>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</si>
  <si>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</si>
  <si>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</si>
  <si>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</si>
  <si>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</si>
  <si>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</si>
  <si>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</si>
  <si>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</si>
  <si>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</si>
  <si>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</si>
  <si>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</si>
  <si>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</si>
  <si>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</si>
  <si>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</si>
  <si>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</si>
  <si>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</si>
  <si>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</si>
  <si>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</si>
  <si>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</si>
  <si>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</si>
  <si>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</si>
  <si>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</si>
  <si>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</si>
  <si>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</si>
  <si>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</si>
  <si>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</si>
  <si>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</si>
  <si>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</si>
  <si>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</si>
  <si>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</si>
  <si>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</si>
  <si>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</si>
  <si>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</si>
  <si>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</si>
  <si>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</si>
  <si>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</si>
  <si>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</si>
  <si>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</si>
  <si>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</si>
  <si>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</si>
  <si>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</si>
  <si>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</si>
  <si>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</si>
  <si>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</si>
  <si>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</si>
  <si>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</si>
  <si>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</si>
  <si>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</si>
  <si>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</si>
  <si>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</si>
  <si>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</si>
  <si>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</si>
  <si>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</si>
  <si>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</si>
  <si>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</si>
  <si>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</si>
  <si>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</si>
  <si>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</si>
  <si>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</si>
  <si>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</si>
  <si>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</si>
  <si>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</si>
  <si>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</si>
  <si>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</si>
  <si>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</si>
  <si>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</si>
  <si>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</si>
  <si>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</si>
  <si>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</si>
  <si>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</si>
  <si>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</si>
  <si>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</si>
  <si>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</si>
  <si>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</si>
  <si>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</si>
  <si>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</si>
  <si>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</si>
  <si>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</si>
  <si>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</si>
  <si>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</si>
  <si>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</si>
  <si>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</si>
  <si>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</si>
  <si>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</si>
  <si>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</si>
  <si>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</si>
  <si>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</si>
  <si>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</si>
  <si>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</si>
  <si>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</si>
  <si>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</si>
  <si>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</si>
  <si>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</si>
  <si>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</si>
  <si>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</si>
  <si>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</si>
  <si>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</si>
  <si>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</si>
  <si>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</si>
  <si>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</si>
  <si>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</si>
  <si>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</si>
  <si>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</si>
  <si>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</si>
  <si>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</si>
  <si>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</si>
  <si>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</si>
  <si>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</si>
  <si>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</si>
  <si>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</si>
  <si>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</si>
  <si>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</si>
  <si>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</si>
  <si>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</si>
  <si>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</si>
  <si>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</si>
  <si>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</si>
  <si>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</si>
  <si>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</si>
  <si>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</si>
  <si>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</si>
  <si>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</si>
  <si>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</si>
  <si>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</si>
  <si>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</si>
  <si>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</si>
  <si>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</si>
  <si>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</si>
  <si>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</si>
  <si>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</si>
  <si>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</si>
  <si>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</si>
  <si>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</si>
  <si>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</si>
  <si>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</si>
  <si>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</si>
  <si>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</si>
  <si>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</si>
  <si>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</si>
  <si>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</si>
  <si>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</si>
  <si>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</si>
  <si>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</si>
  <si>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</si>
  <si>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</si>
  <si>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</si>
  <si>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</si>
  <si>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</si>
  <si>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</si>
  <si>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</si>
  <si>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</si>
  <si>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</si>
  <si>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</si>
  <si>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</si>
  <si>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</si>
  <si>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</si>
  <si>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</si>
  <si>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</si>
  <si>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</si>
  <si>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</si>
  <si>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</si>
  <si>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</si>
  <si>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</si>
  <si>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</si>
  <si>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</si>
  <si>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</si>
  <si>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</si>
  <si>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</si>
  <si>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</si>
  <si>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</si>
  <si>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</si>
  <si>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</si>
  <si>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</si>
  <si>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</si>
  <si>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</si>
  <si>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</si>
  <si>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</si>
  <si>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</si>
  <si>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</si>
  <si>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</si>
  <si>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</si>
  <si>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</si>
  <si>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</si>
  <si>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</si>
  <si>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</si>
  <si>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</si>
  <si>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</si>
  <si>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</si>
  <si>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</si>
  <si>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</si>
  <si>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</si>
  <si>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</si>
  <si>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</si>
  <si>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</si>
  <si>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</si>
  <si>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</si>
  <si>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</si>
  <si>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</si>
  <si>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</si>
  <si>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</si>
  <si>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</si>
  <si>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</si>
  <si>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</si>
  <si>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</si>
  <si>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</si>
  <si>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</si>
  <si>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</si>
  <si>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</si>
  <si>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</si>
  <si>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</si>
  <si>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</si>
  <si>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</si>
  <si>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</si>
  <si>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</si>
  <si>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</si>
  <si>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</si>
  <si>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</si>
  <si>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</si>
  <si>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</si>
  <si>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</si>
  <si>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</si>
  <si>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</si>
  <si>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</si>
  <si>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</si>
  <si>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</si>
  <si>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</si>
  <si>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</si>
  <si>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</si>
  <si>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</si>
  <si>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</si>
  <si>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</si>
  <si>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</si>
  <si>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</si>
  <si>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</si>
  <si>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</si>
  <si>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</si>
  <si>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</si>
  <si>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</si>
  <si>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</si>
  <si>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</si>
  <si>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</si>
  <si>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</si>
  <si>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</si>
  <si>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</si>
  <si>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</si>
  <si>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</si>
  <si>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</si>
  <si>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</si>
  <si>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</si>
  <si>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</si>
  <si>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</si>
  <si>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</si>
  <si>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</si>
  <si>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</si>
  <si>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</si>
  <si>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</si>
  <si>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</si>
  <si>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</si>
  <si>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</si>
  <si>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</si>
  <si>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</si>
  <si>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</si>
  <si>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</si>
  <si>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</si>
  <si>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</si>
  <si>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</si>
  <si>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</si>
  <si>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</si>
  <si>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</si>
  <si>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</si>
  <si>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</si>
  <si>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</si>
  <si>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</si>
  <si>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</si>
  <si>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</si>
  <si>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</si>
  <si>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</si>
  <si>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</si>
  <si>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</si>
  <si>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</si>
  <si>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</si>
  <si>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</si>
  <si>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</si>
  <si>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</si>
  <si>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</si>
  <si>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</si>
  <si>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</si>
  <si>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</si>
  <si>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</si>
  <si>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</si>
  <si>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</si>
  <si>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</si>
  <si>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</si>
  <si>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</si>
  <si>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</si>
  <si>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</si>
  <si>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</si>
  <si>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</si>
  <si>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</si>
  <si>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</si>
  <si>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</si>
  <si>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</si>
  <si>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</si>
  <si>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</si>
  <si>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</si>
  <si>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</si>
  <si>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</si>
  <si>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</si>
  <si>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</si>
  <si>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</si>
  <si>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</si>
  <si>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</si>
  <si>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</si>
  <si>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</si>
  <si>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</si>
  <si>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</si>
  <si>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</si>
  <si>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</si>
  <si>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</si>
  <si>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</si>
  <si>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</si>
  <si>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</si>
  <si>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</si>
  <si>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</si>
  <si>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</si>
  <si>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</si>
  <si>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</si>
  <si>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</si>
  <si>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</si>
  <si>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</si>
  <si>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</si>
  <si>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</si>
  <si>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</si>
  <si>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</si>
  <si>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</si>
  <si>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</si>
  <si>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</si>
  <si>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</si>
  <si>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</si>
  <si>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</si>
  <si>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</si>
  <si>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</si>
  <si>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</si>
  <si>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</si>
  <si>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</si>
  <si>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</si>
  <si>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</si>
  <si>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</si>
  <si>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</si>
  <si>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</si>
  <si>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</si>
  <si>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</si>
  <si>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</si>
  <si>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</si>
  <si>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</si>
  <si>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</si>
  <si>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</si>
  <si>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</si>
  <si>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</si>
  <si>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</si>
  <si>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</si>
  <si>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</si>
  <si>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</si>
  <si>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</si>
  <si>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</si>
  <si>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</si>
  <si>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</si>
  <si>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</si>
  <si>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</si>
  <si>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</si>
  <si>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</si>
  <si>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</si>
  <si>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</si>
  <si>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</si>
  <si>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</si>
  <si>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</si>
  <si>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</si>
  <si>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</si>
  <si>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</si>
  <si>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</si>
  <si>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</si>
  <si>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</si>
  <si>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</si>
  <si>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</si>
  <si>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</si>
  <si>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</si>
  <si>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</si>
  <si>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</si>
  <si>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</si>
  <si>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</si>
  <si>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</si>
  <si>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</si>
  <si>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</si>
  <si>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</si>
  <si>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</si>
  <si>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</si>
  <si>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</si>
  <si>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</si>
  <si>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</si>
  <si>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</si>
  <si>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</si>
  <si>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</si>
  <si>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</si>
  <si>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</si>
  <si>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</si>
  <si>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</si>
  <si>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</si>
  <si>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</si>
  <si>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</si>
  <si>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</si>
  <si>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</si>
  <si>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</si>
  <si>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</si>
  <si>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</si>
  <si>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</si>
  <si>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</si>
  <si>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</si>
  <si>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</si>
  <si>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</si>
  <si>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</si>
  <si>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</si>
  <si>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</si>
  <si>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</si>
  <si>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</si>
  <si>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</si>
  <si>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</si>
  <si>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</si>
  <si>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</si>
  <si>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</si>
  <si>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</si>
  <si>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</si>
  <si>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</si>
  <si>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</si>
  <si>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</si>
  <si>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</si>
  <si>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</si>
  <si>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</si>
  <si>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</si>
  <si>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</si>
  <si>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</si>
  <si>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</si>
  <si>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</si>
  <si>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</si>
  <si>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</si>
  <si>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</si>
  <si>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</si>
  <si>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</si>
  <si>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</si>
  <si>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</si>
  <si>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</si>
  <si>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</si>
  <si>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</si>
  <si>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</si>
  <si>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</si>
  <si>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</si>
  <si>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</si>
  <si>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</si>
  <si>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</si>
  <si>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</si>
  <si>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</si>
  <si>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</si>
  <si>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</si>
  <si>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</si>
  <si>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</si>
  <si>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</si>
  <si>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</si>
  <si>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</si>
  <si>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</si>
  <si>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</si>
  <si>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</si>
  <si>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</si>
  <si>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</si>
  <si>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</si>
  <si>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</si>
  <si>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</si>
  <si>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</si>
  <si>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</si>
  <si>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</si>
  <si>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</si>
  <si>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</si>
  <si>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</si>
  <si>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</si>
  <si>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</si>
  <si>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</si>
  <si>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</si>
  <si>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</si>
  <si>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</si>
  <si>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</si>
  <si>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</si>
  <si>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</si>
  <si>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</si>
  <si>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</si>
  <si>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</si>
  <si>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</si>
  <si>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</si>
  <si>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</si>
  <si>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</si>
  <si>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</si>
  <si>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</si>
  <si>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</si>
  <si>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</si>
  <si>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</si>
  <si>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</si>
  <si>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</si>
  <si>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</si>
  <si>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</si>
  <si>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</si>
  <si>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</si>
  <si>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</si>
  <si>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</si>
  <si>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</si>
  <si>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</si>
  <si>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</si>
  <si>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</si>
  <si>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</si>
  <si>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</si>
  <si>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</si>
  <si>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</si>
  <si>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</si>
  <si>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</si>
  <si>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</si>
  <si>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</si>
  <si>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</si>
  <si>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</si>
  <si>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</si>
  <si>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</si>
  <si>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</si>
  <si>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</si>
  <si>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</si>
  <si>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</si>
  <si>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</si>
  <si>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</si>
  <si>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</si>
  <si>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</si>
  <si>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</si>
  <si>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</si>
  <si>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</si>
  <si>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</si>
  <si>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</si>
  <si>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</si>
  <si>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</si>
  <si>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</si>
  <si>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</si>
  <si>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</si>
  <si>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</si>
  <si>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</si>
  <si>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</si>
  <si>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</si>
  <si>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</si>
  <si>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</si>
  <si>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</si>
  <si>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</si>
  <si>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</si>
  <si>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</si>
  <si>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</si>
  <si>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</si>
  <si>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</si>
  <si>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</si>
  <si>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</si>
  <si>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</si>
  <si>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</si>
  <si>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</si>
  <si>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</si>
  <si>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</si>
  <si>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</si>
  <si>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</si>
  <si>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</si>
  <si>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</si>
  <si>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</si>
  <si>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</si>
  <si>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</si>
  <si>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</si>
  <si>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</si>
  <si>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</si>
  <si>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</si>
  <si>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</si>
  <si>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</si>
  <si>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</si>
  <si>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</si>
  <si>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</si>
  <si>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</si>
  <si>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</si>
  <si>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</si>
  <si>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</si>
  <si>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</si>
  <si>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</si>
  <si>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</si>
  <si>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</si>
  <si>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</si>
  <si>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</si>
  <si>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</si>
  <si>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</si>
  <si>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</si>
  <si>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</si>
  <si>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</si>
  <si>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</si>
  <si>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</si>
  <si>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</si>
  <si>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</si>
  <si>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</si>
  <si>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</si>
  <si>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</si>
  <si>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</si>
  <si>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</si>
  <si>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</si>
  <si>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</si>
  <si>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</si>
  <si>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</si>
  <si>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</si>
  <si>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</si>
  <si>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</si>
  <si>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</si>
  <si>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</si>
  <si>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</si>
  <si>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</si>
  <si>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</si>
  <si>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</si>
  <si>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</si>
  <si>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</si>
  <si>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</si>
  <si>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</si>
  <si>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</si>
  <si>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</si>
  <si>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</si>
  <si>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</si>
  <si>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</si>
  <si>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</si>
  <si>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</si>
  <si>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</si>
  <si>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</si>
  <si>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</si>
  <si>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</si>
  <si>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</si>
  <si>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</si>
  <si>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</si>
  <si>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</si>
  <si>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</si>
  <si>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</si>
  <si>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</si>
  <si>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</si>
  <si>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</si>
  <si>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</si>
  <si>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</si>
  <si>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</si>
  <si>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</si>
  <si>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</si>
  <si>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</si>
  <si>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</si>
  <si>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</si>
  <si>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</si>
  <si>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</si>
  <si>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</si>
  <si>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</si>
  <si>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</si>
  <si>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</si>
  <si>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</si>
  <si>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</si>
  <si>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</si>
  <si>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</si>
  <si>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</si>
  <si>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</si>
  <si>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</si>
  <si>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</si>
  <si>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</si>
  <si>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</si>
  <si>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</si>
  <si>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</si>
  <si>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</si>
  <si>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</si>
  <si>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</si>
  <si>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</si>
  <si>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</si>
  <si>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</si>
  <si>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</si>
  <si>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</si>
  <si>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</si>
  <si>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</si>
  <si>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</si>
  <si>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</si>
  <si>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</si>
  <si>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</si>
  <si>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</si>
  <si>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</si>
  <si>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</si>
  <si>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</si>
  <si>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</si>
  <si>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</si>
  <si>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</si>
  <si>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</si>
  <si>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</si>
  <si>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</si>
  <si>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</si>
  <si>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</si>
  <si>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</si>
  <si>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</si>
  <si>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</si>
  <si>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</si>
  <si>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</si>
  <si>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</si>
  <si>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</si>
  <si>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</si>
  <si>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</si>
  <si>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</si>
  <si>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</si>
  <si>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</si>
  <si>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</si>
  <si>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</si>
  <si>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</si>
  <si>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</si>
  <si>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</si>
  <si>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</si>
  <si>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</si>
  <si>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</si>
  <si>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</si>
  <si>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</si>
  <si>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</si>
  <si>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</si>
  <si>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</si>
  <si>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</si>
  <si>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</si>
  <si>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</si>
  <si>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</si>
  <si>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</si>
  <si>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</si>
  <si>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</si>
  <si>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</si>
  <si>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</si>
  <si>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</si>
  <si>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</si>
  <si>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</si>
  <si>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</si>
  <si>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</si>
  <si>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</si>
  <si>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</si>
  <si>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</si>
  <si>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</si>
  <si>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</si>
  <si>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</si>
  <si>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</si>
  <si>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</si>
  <si>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</si>
  <si>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</si>
  <si>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</si>
  <si>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</si>
  <si>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</si>
  <si>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</si>
  <si>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</si>
  <si>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</si>
  <si>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</si>
  <si>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</si>
  <si>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</si>
  <si>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</si>
  <si>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</si>
  <si>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</si>
  <si>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</si>
  <si>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</si>
  <si>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</si>
  <si>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</si>
  <si>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</si>
  <si>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</si>
  <si>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</si>
  <si>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</si>
  <si>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</si>
  <si>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</si>
  <si>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</si>
  <si>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</si>
  <si>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</si>
  <si>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</si>
  <si>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</si>
  <si>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</si>
  <si>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</si>
  <si>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</si>
  <si>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</si>
  <si>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</si>
  <si>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</si>
  <si>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</si>
  <si>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</si>
  <si>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</si>
  <si>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</si>
  <si>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</si>
  <si>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</si>
  <si>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</si>
  <si>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</si>
  <si>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</si>
  <si>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</si>
  <si>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</si>
  <si>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</si>
  <si>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</si>
  <si>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</si>
  <si>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180 mins</t>
  </si>
  <si>
    <t>PCM-20251001-00000339</t>
  </si>
  <si>
    <t>site was access night &amp; ETA 90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</si>
  <si>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</si>
  <si>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</si>
  <si>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</si>
  <si>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</si>
  <si>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</si>
  <si>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</si>
  <si>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/100 min</t>
  </si>
  <si>
    <t xml:space="preserve">no pcm </t>
  </si>
  <si>
    <t xml:space="preserve">was access night usf area / 130 min </t>
  </si>
  <si>
    <t>ukz0242</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</si>
  <si>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</si>
  <si>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</si>
  <si>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</si>
  <si>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</si>
  <si>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</si>
  <si>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PCM-20251001-00000399</t>
  </si>
  <si>
    <t>EM team moved need 10 min</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</si>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</sst>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164" fontId="29" fillId="10"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2">
    <sortCondition ref="H1:H8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5" totalsRowShown="0" headerRowDxfId="15" dataDxfId="14" headerRowBorderDxfId="12" tableBorderDxfId="13">
  <autoFilter ref="A1:L3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A4" sqref="A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268.27961469907314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14.658630902777077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45931.228040624999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45931.228040624999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45931.228040624999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45931.228040624999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45931.228040624999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45931.228040624999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45931.228040624999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45931.228040624999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45931.228040624999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45931.228040624999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45931.228040624999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45931.228040624999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45931.228040624999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45931.228040624999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45931.228040624999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45931.228040624999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45931.228040624999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45931.228040624999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45931.228040624999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45931.228040624999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45931.228040624999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45931.228040624999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45931.228040624999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45931.228040624999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45931.228040624999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45931.228040624999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45931.228040624999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45931.228040624999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45931.228040624999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45931.228040624999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45931.228040624999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45931.228040624999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45931.228040624999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45931.228040624999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45931.228040624999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45931.228040624999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45931.228040624999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45931.228040624999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45931.228040624999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45931.228040624999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45931.228040624999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45931.228040624999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45931.228040624999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45931.228040624999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45931.228040624999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45931.228040624999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45931.228040624999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45931.228040624999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45931.228040624999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45931.228040624999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45931.228040624999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45931.228040624999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45931.228040624999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45931.228040624999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45931.228040624999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45931.228040624999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45931.228040624999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45931.228040624999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45931.228040624999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45931.228040624999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45931.228040624999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45931.228040624999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45931.228040624999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45931.228040624999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45931.228040624999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45931.228040624999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45931.228040624999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45931.228040624999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45931.228040624999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45931.228040624999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45931.228040624999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45931.228040624999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45931.228040624999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45931.228040624999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45931.228040624999</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45931.228040624999</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45931.228040624999</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45931.228040624999</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45931.228040624999</v>
      </c>
      <c r="H82" s="68"/>
      <c r="I82" s="73" t="str">
        <f>IFERROR(VLOOKUP(D82,DB!A:F,6,0),"")</f>
        <v/>
      </c>
      <c r="J82" s="73" t="str">
        <f>IFERROR(VLOOKUP(D82,DB!A:G,7,0),"")</f>
        <v/>
      </c>
      <c r="K82" s="69"/>
      <c r="L82" s="70" t="str">
        <f>IFERROR(VLOOKUP(D82,DB!A:I,9,0),"")</f>
        <v/>
      </c>
    </row>
  </sheetData>
  <customSheetViews>
    <customSheetView guid="{F6042A99-DD27-4453-835D-0834D95730CC}" filter="1" showAutoFilter="1">
      <pageMargins left="0" right="0" top="0" bottom="0" header="0" footer="0"/>
      <autoFilter ref="B1:M1" xr:uid="{E4599E19-8518-497D-8ADB-02A3890163D3}"/>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239.57625821758847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124.50095729166787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106.2282026620378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8.002473495369486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0.21536701388686197</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28041</v>
      </c>
      <c r="E8" s="131" t="s">
        <v>38964</v>
      </c>
      <c r="F8" s="132">
        <v>45931.178993055553</v>
      </c>
      <c r="G8" s="133">
        <f ca="1">IFERROR(NOW()-F8,"-")</f>
        <v>4.9047569445974659E-2</v>
      </c>
      <c r="H8" s="132">
        <v>45931.173888888887</v>
      </c>
      <c r="I8" s="18" t="str">
        <f>IFERROR(VLOOKUP(D8,DB!A:F,6,0),"")</f>
        <v>Power Cube</v>
      </c>
      <c r="J8" s="18" t="str">
        <f>IFERROR(VLOOKUP(D8,DB!A:G,7,0),"")</f>
        <v>Good+No BB Design</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45931.228040624999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45931.228040624999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45931.228040624999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45931.228040624999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45931.228040624999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45931.228040624999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45931.228040624999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45931.228040624999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45931.228040624999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45931.228040624999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45931.228040624999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45931.228040624999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45931.228040624999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45931.228040624999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45931.228040624999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45931.228040624999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45931.228040624999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45931.228040624999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45931.228040624999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45931.228040624999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45931.228040624999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45931.228040624999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45931.228040624999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45931.228040624999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45931.228040624999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45931.228040624999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45931.228040624999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45931.228040624999</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45931.228040624999</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45931.228040624999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45931.228040624999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45931.228040624999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45931.228040624999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45931.228040624999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45931.228040624999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45931.228040624999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45931.228040624999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45931.228040624999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45931.228040624999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45931.228040624999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45931.228040624999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45931.228040624999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45931.228040624999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45931.228040624999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45931.228040624999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45931.228040624999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45931.228040624999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45931.228040624999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45931.228040624999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45931.228040624999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45931.228040624999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45931.228040624999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45931.228040624999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45931.228040624999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45931.228040624999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45931.228040624999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45931.228040624999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45931.228040624999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45931.228040624999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45931.228040624999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45931.228040624999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45931.228040624999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45931.228040624999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45931.228040624999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45931.228040624999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45931.228040624999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45931.228040624999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45931.228040624999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45931.228040624999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45931.228040624999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45931.228040624999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45931.228040624999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45931.228040624999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45931.228040624999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45931.228040624999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45931.228040624999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45931.228040624999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45931.228040624999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45931.228040624999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45931.228040624999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45931.228040624999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45931.228040624999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45931.228040624999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45931.228040624999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45931.228040624999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45931.228040624999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45931.228040624999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45931.228040624999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45931.228040624999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45931.228040624999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45931.228040624999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45931.228040624999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45931.228040624999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45931.228040624999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45931.228040624999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45931.228040624999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45931.228040624999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45931.228040624999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45931.228040624999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45931.228040624999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45931.228040624999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45931.228040624999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45931.228040624999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45931.228040624999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45931.228040624999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45931.228040624999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45931.228040624999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45931.228040624999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45931.228040624999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45931.228040624999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45931.228040624999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45931.228040624999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45931.228040624999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45931.228040624999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45931.228040624999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45931.228040624999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45931.228040624999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45931.228040624999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45931.228040624999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45931.228040624999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45931.228040624999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45931.228040624999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45931.228040624999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45931.228040624999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45931.228040624999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45931.228040624999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45931.228040624999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45931.228040624999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45931.228040624999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45931.228040624999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45931.228040624999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45931.228040624999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45931.228040624999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45931.228040624999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45931.228040624999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45931.228040624999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45931.228040624999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45931.228040624999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45931.228040624999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45931.228040624999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45931.228040624999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45931.228040624999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45931.228040624999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45931.228040624999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45931.228040624999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45931.228040624999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45931.228040624999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45931.228040624999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45931.228040624999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45931.228040624999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45931.228040624999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45931.228040624999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45931.228040624999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45931.228040624999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45931.228040624999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45931.228040624999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45931.228040624999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45931.228040624999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45931.228040624999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45931.228040624999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45931.228040624999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45931.228040624999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45931.228040624999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45931.228040624999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45931.228040624999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45931.228040624999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45931.228040624999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45931.228040624999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45931.228040624999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45931.228040624999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45931.228040624999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45931.228040624999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45931.228040624999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45931.228040624999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45931.228040624999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45931.228040624999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45931.228040624999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45931.228040624999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45931.228040624999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45931.228040624999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45931.228040624999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45931.228040624999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45931.228040624999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45931.228040624999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45931.228040624999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45931.228040624999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45931.228040624999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45931.228040624999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45931.228040624999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45931.228040624999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45931.228040624999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45931.228040624999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45931.228040624999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45931.228040624999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45931.228040624999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45931.228040624999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45931.228040624999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45931.228040624999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45931.228040624999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45931.228040624999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45931.228040624999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45931.228040624999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45931.228040624999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45931.228040624999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45931.228040624999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45931.228040624999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45931.228040624999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45931.228040624999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45931.228040624999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45931.228040624999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45931.228040624999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45931.228040624999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45931.228040624999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45931.228040624999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45931.228040624999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45931.228040624999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45931.228040624999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45931.228040624999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45931.228040624999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45931.228040624999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45931.228040624999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45931.228040624999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45931.228040624999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45931.228040624999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45931.228040624999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45931.228040624999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45931.228040624999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45931.228040624999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45931.228040624999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45931.228040624999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45931.228040624999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45931.228040624999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45931.228040624999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45931.228040624999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45931.228040624999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45931.228040624999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45931.228040624999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45931.228040624999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45931.228040624999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45931.228040624999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45931.228040624999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45931.228040624999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45931.228040624999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45931.228040624999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45931.228040624999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45931.228040624999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45931.228040624999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45931.228040624999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45931.228040624999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45931.228040624999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45931.228040624999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45931.228040624999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45931.228040624999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45931.228040624999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45931.228040624999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45931.228040624999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45931.228040624999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45931.228040624999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45931.228040624999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45931.228040624999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45931.228040624999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45931.228040624999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45931.228040624999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45931.228040624999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45931.228040624999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45931.228040624999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45931.228040624999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45931.228040624999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45931.228040624999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45931.228040624999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45931.228040624999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45931.228040624999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45931.228040624999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45931.228040624999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45931.228040624999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45931.228040624999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45931.228040624999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45931.228040624999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45931.228040624999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45931.228040624999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45931.228040624999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45931.228040624999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45931.228040624999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45931.228040624999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45931.228040624999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45931.228040624999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45931.228040624999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45931.228040624999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45931.228040624999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45931.228040624999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45931.228040624999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45931.228040624999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45931.228040624999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45931.228040624999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45931.228040624999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45931.228040624999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45931.228040624999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45931.228040624999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45931.228040624999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45931.228040624999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45931.228040624999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45931.228040624999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45931.228040624999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45931.228040624999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45931.228040624999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45931.228040624999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45931.228040624999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45931.228040624999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45931.228040624999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45931.228040624999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45931.228040624999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45931.228040624999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45931.228040624999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45931.228040624999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45931.228040624999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45931.228040624999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45931.228040624999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45931.228040624999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45931.228040624999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45931.228040624999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45931.228040624999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45931.228040624999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45931.228040624999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45931.228040624999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45931.228040624999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45931.228040624999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45931.228040624999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45931.228040624999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45931.228040624999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45931.228040624999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45931.228040624999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45931.228040624999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45931.228040624999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45931.228040624999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45931.228040624999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45931.228040624999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45931.228040624999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45931.228040624999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45931.228040624999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45931.228040624999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45931.228040624999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45931.228040624999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45931.228040624999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45931.228040624999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45931.228040624999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45931.228040624999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45931.228040624999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45931.228040624999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45931.228040624999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45931.228040624999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45931.228040624999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45931.228040624999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45931.228040624999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45931.228040624999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45931.228040624999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45931.228040624999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45931.228040624999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45931.228040624999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45931.228040624999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45931.228040624999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45931.228040624999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45931.228040624999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45931.228040624999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45931.228040624999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45931.228040624999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45931.228040624999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45931.228040624999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45931.228040624999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45931.228040624999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45931.228040624999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45931.228040624999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45931.228040624999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45931.228040624999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45931.228040624999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45931.228040624999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45931.228040624999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45931.228040624999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45931.228040624999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45931.228040624999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45931.228040624999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45931.228040624999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45931.228040624999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45931.228040624999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45931.228040624999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45931.228040624999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45931.228040624999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45931.228040624999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45931.228040624999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45931.228040624999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45931.228040624999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45931.228040624999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45931.228040624999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45931.228040624999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45931.228040624999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45931.228040624999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45931.228040624999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45931.228040624999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45931.228040624999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45931.228040624999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45931.228040624999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45931.228040624999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45931.228040624999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45931.228040624999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45931.228040624999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45931.228040624999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45931.228040624999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45931.228040624999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45931.228040624999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45931.228040624999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45931.228040624999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45931.228040624999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45931.228040624999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45931.228040624999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45931.228040624999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45931.228040624999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45931.228040624999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45931.228040624999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45931.228040624999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45931.228040624999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45931.228040624999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45931.228040624999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45931.228040624999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45931.228040624999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45931.228040624999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45931.228040624999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45931.228040624999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45931.228040624999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45931.228040624999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45931.228040624999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45931.228040624999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45931.228040624999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45931.228040624999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45931.228040624999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45931.228040624999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45931.228040624999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45931.228040624999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45931.228040624999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45931.228040624999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45931.228040624999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45931.228040624999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45931.228040624999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45931.228040624999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45931.228040624999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45931.228040624999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45931.228040624999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45931.228040624999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45931.228040624999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45931.228040624999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45931.228040624999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45931.228040624999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45931.228040624999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45931.228040624999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45931.228040624999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45931.228040624999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45931.228040624999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45931.228040624999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45931.228040624999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45931.228040624999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45931.228040624999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45931.228040624999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45931.228040624999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45931.228040624999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45931.228040624999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45931.228040624999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45931.228040624999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45931.228040624999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45931.228040624999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45931.228040624999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45931.228040624999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45931.228040624999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45931.228040624999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45931.228040624999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45931.228040624999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45931.228040624999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45931.228040624999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45931.228040624999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45931.228040624999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45931.228040624999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45931.228040624999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45931.228040624999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45931.228040624999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45931.228040624999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45931.228040624999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45931.228040624999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45931.228040624999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45931.228040624999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45931.228040624999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45931.228040624999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45931.228040624999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45931.228040624999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45931.228040624999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45931.228040624999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45931.228040624999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45931.228040624999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45931.228040624999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45931.228040624999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45931.228040624999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45931.228040624999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45931.228040624999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45931.228040624999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45931.228040624999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45931.228040624999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45931.228040624999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45931.228040624999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45931.228040624999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45931.228040624999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45931.228040624999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45931.228040624999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45931.228040624999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45931.228040624999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45931.228040624999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45931.228040624999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45931.228040624999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45931.228040624999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45931.228040624999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45931.228040624999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45931.228040624999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45931.228040624999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45931.228040624999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45931.228040624999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45931.228040624999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45931.228040624999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45931.228040624999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45931.228040624999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45931.228040624999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45931.228040624999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45931.228040624999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45931.228040624999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45931.228040624999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45931.228040624999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45931.228040624999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45931.228040624999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45931.228040624999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45931.228040624999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45931.228040624999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45931.228040624999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45931.228040624999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45931.228040624999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45931.228040624999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45931.228040624999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45931.228040624999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45931.228040624999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45931.228040624999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45931.228040624999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45931.228040624999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45931.228040624999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45931.228040624999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45931.228040624999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45931.228040624999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45931.228040624999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45931.228040624999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45931.228040624999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45931.228040624999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45931.228040624999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45931.228040624999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45931.228040624999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45931.228040624999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45931.228040624999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45931.228040624999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45931.228040624999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45931.228040624999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45931.228040624999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45931.228040624999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45931.228040624999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45931.228040624999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45931.228040624999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45931.228040624999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45931.228040624999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45931.228040624999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45931.228040624999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45931.228040624999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45931.228040624999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45931.228040624999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45931.228040624999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45931.228040624999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45931.228040624999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45931.228040624999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45931.228040624999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45931.228040624999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45931.228040624999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45931.228040624999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45931.228040624999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45931.228040624999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45931.228040624999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45931.228040624999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45931.228040624999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45931.228040624999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45931.228040624999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45931.228040624999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45931.228040624999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45931.228040624999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45931.228040624999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45931.228040624999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45931.228040624999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45931.228040624999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45931.228040624999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45931.228040624999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45931.228040624999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45931.228040624999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45931.228040624999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45931.228040624999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45931.228040624999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45931.228040624999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45931.228040624999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45931.228040624999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45931.228040624999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45931.228040624999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45931.228040624999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45931.228040624999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45931.228040624999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45931.228040624999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45931.228040624999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45931.228040624999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45931.228040624999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45931.228040624999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45931.228040624999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45931.228040624999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45931.228040624999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45931.228040624999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45931.228040624999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45931.228040624999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45931.228040624999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45931.228040624999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45931.228040624999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45931.228040624999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45931.228040624999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45931.228040624999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45931.228040624999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45931.228040624999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45931.228040624999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45931.228040624999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45931.228040624999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45931.228040624999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45931.228040624999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45931.228040624999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45931.228040624999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45931.228040624999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45931.228040624999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45931.228040624999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45931.228040624999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45931.228040624999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45931.228040624999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45931.228040624999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45931.228040624999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45931.228040624999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45931.228040624999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45931.228040624999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45931.228040624999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45931.228040624999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45931.228040624999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45931.228040624999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45931.228040624999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45931.228040624999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45931.228040624999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45931.228040624999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45931.228040624999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45931.228040624999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45931.228040624999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45931.228040624999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45931.228040624999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45931.228040624999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45931.228040624999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45931.228040624999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45931.228040624999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45931.228040624999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45931.228040624999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45931.228040624999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45931.228040624999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45931.228040624999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45931.228040624999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45931.228040624999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45931.228040624999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45931.228040624999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45931.228040624999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45931.228040624999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45931.228040624999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45931.228040624999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45931.228040624999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45931.228040624999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45931.228040624999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45931.228040624999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45931.228040624999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45931.228040624999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45931.228040624999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45931.228040624999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45931.228040624999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45931.228040624999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45931.228040624999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45931.228040624999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45931.228040624999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45931.228040624999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45931.228040624999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45931.228040624999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45931.228040624999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45931.228040624999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45931.228040624999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45931.228040624999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45931.228040624999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45931.228040624999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45931.228040624999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45931.228040624999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45931.228040624999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45931.228040624999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45931.228040624999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45931.228040624999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45931.228040624999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45931.228040624999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45931.228040624999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45931.228040624999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45931.228040624999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45931.228040624999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45931.228040624999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45931.228040624999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45931.228040624999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45931.228040624999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45931.228040624999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45931.228040624999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45931.228040624999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45931.228040624999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45931.228040624999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45931.228040624999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45931.228040624999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45931.228040624999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45931.228040624999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45931.228040624999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45931.228040624999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45931.228040624999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45931.228040624999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45931.228040624999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45931.228040624999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45931.228040624999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45931.228040624999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45931.228040624999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45931.228040624999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45931.228040624999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45931.228040624999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45931.228040624999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45931.228040624999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45931.228040624999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45931.228040624999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45931.228040624999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45931.228040624999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45931.228040624999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45931.228040624999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45931.228040624999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45931.228040624999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45931.228040624999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45931.228040624999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45931.228040624999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45931.228040624999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45931.228040624999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45931.228040624999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45931.228040624999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45931.228040624999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45931.228040624999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45931.228040624999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45931.228040624999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45931.228040624999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45931.228040624999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45931.228040624999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45931.228040624999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45931.228040624999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45931.228040624999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45931.228040624999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45931.228040624999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45931.228040624999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45931.228040624999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45931.228040624999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45931.228040624999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45931.228040624999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45931.228040624999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45931.228040624999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45931.228040624999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45931.228040624999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45931.228040624999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45931.228040624999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45931.228040624999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45931.228040624999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45931.228040624999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45931.228040624999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45931.228040624999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45931.228040624999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45931.228040624999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45931.228040624999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45931.228040624999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45931.228040624999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45931.228040624999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45931.228040624999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45931.228040624999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45931.228040624999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45931.228040624999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45931.228040624999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45931.228040624999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45931.228040624999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45931.228040624999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45931.228040624999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45931.228040624999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45931.228040624999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45931.228040624999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45931.228040624999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45931.228040624999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45931.228040624999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45931.228040624999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45931.228040624999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45931.228040624999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45931.228040624999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45931.228040624999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45931.228040624999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45931.228040624999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45931.228040624999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45931.228040624999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45931.228040624999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45931.228040624999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45931.228040624999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45931.228040624999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45931.228040624999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45931.228040624999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45931.228040624999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45931.228040624999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45931.228040624999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45931.228040624999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45931.228040624999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45931.228040624999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45931.228040624999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45931.228040624999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45931.228040624999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45931.228040624999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45931.228040624999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45931.228040624999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45931.228040624999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45931.228040624999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45931.228040624999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45931.228040624999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45931.228040624999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45931.228040624999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45931.228040624999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45931.228040624999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45931.228040624999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45931.228040624999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45931.228040624999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45931.228040624999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45931.228040624999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45931.228040624999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45931.228040624999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45931.228040624999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45931.228040624999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45931.228040624999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45931.228040624999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45931.228040624999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45931.228040624999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45931.228040624999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45931.228040624999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45931.228040624999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45931.228040624999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45931.228040624999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45931.228040624999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45931.228040624999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45931.228040624999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45931.228040624999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45931.228040624999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45931.228040624999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45931.228040624999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45931.228040624999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45931.228040624999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45931.228040624999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45931.228040624999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45931.228040624999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45931.228040624999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45931.228040624999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45931.228040624999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45931.228040624999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45931.228040624999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45931.228040624999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45931.228040624999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45931.228040624999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45931.228040624999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45931.228040624999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45931.228040624999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45931.228040624999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45931.228040624999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45931.228040624999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45931.228040624999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45931.228040624999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45931.228040624999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45931.228040624999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45931.228040624999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45931.228040624999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45931.228040624999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45931.228040624999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45931.228040624999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45931.228040624999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45931.228040624999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45931.228040624999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45931.228040624999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45931.228040624999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45931.228040624999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45931.228040624999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45931.228040624999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45931.228040624999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45931.228040624999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45931.228040624999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45931.228040624999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45931.228040624999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45931.228040624999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45931.228040624999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45931.228040624999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45931.228040624999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45931.228040624999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45931.228040624999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45931.228040624999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45931.228040624999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45931.228040624999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45931.228040624999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45931.228040624999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45931.228040624999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45931.228040624999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45931.228040624999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45931.228040624999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45931.228040624999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45931.228040624999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45931.228040624999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45931.228040624999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45931.228040624999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45931.228040624999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45931.228040624999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45931.228040624999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45931.228040624999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45931.228040624999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45931.228040624999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45931.228040624999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45931.228040624999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45931.228040624999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45931.228040624999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45931.228040624999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45931.228040624999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45931.228040624999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45931.228040624999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45931.228040624999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45931.228040624999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45931.228040624999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45931.228040624999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45931.228040624999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45931.228040624999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45931.228040624999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45931.228040624999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45931.228040624999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45931.228040624999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45931.228040624999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45931.228040624999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45931.228040624999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45931.228040624999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45931.228040624999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45931.228040624999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45931.228040624999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45931.228040624999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45931.228040624999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45931.228040624999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45931.228040624999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45931.228040624999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45931.228040624999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45931.228040624999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45931.228040624999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45931.228040624999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45931.228040624999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45931.228040624999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45931.228040624999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45931.228040624999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45931.228040624999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45931.228040624999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45931.228040624999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45931.228040624999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45931.228040624999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45931.228040624999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45931.228040624999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45931.228040624999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45931.228040624999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45931.228040624999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45931.228040624999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45931.228040624999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45931.228040624999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45931.228040624999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45931.228040624999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45931.228040624999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45931.228040624999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45931.228040624999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45931.228040624999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45931.228040624999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45931.228040624999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45931.228040624999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45931.228040624999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45931.228040624999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45931.228040624999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45931.228040624999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45931.228040624999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45931.228040624999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45931.228040624999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45931.228040624999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45931.228040624999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45931.228040624999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45931.228040624999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45931.228040624999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45931.228040624999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45931.228040624999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45931.228040624999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45931.228040624999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45931.228040624999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45931.228040624999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45931.228040624999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45931.228040624999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45931.228040624999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45931.228040624999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45931.228040624999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45931.228040624999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45931.228040624999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45931.228040624999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45931.228040624999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45931.228040624999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45931.228040624999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45931.228040624999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45931.228040624999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45931.228040624999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45931.228040624999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45931.228040624999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45931.228040624999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45931.228040624999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45931.228040624999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45931.228040624999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45931.228040624999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45931.228040624999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45931.228040624999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45931.228040624999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45931.228040624999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45931.228040624999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45931.228040624999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45931.228040624999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45931.228040624999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45931.228040624999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45931.228040624999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45931.228040624999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45931.228040624999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45931.228040624999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45931.228040624999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45931.228040624999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45931.228040624999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45931.228040624999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45931.228040624999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45931.228040624999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45931.228040624999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45931.228040624999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45931.228040624999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45931.228040624999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45931.228040624999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45931.228040624999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45931.228040624999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45931.228040624999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45931.228040624999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45931.228040624999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45931.228040624999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45931.228040624999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45931.228040624999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45931.228040624999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45931.228040624999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45931.228040624999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45931.228040624999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45931.228040624999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45931.228040624999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45931.228040624999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45931.228040624999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45931.228040624999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45931.228040624999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45931.228040624999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45931.228040624999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45931.228040624999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45931.228040624999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45931.228040624999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45931.228040624999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45931.228040624999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45931.228040624999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45931.228040624999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45931.228040624999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45931.228040624999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45931.228040624999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45931.228040624999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45931.228040624999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45931.228040624999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45931.228040624999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45931.228040624999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45931.228040624999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45931.228040624999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45931.228040624999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45931.228040624999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45931.228040624999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45931.228040624999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45931.228040624999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45931.228040624999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45931.228040624999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45931.228040624999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45931.228040624999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45931.228040624999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45931.228040624999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45931.228040624999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45931.228040624999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45931.228040624999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45931.228040624999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45931.228040624999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45931.228040624999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45931.228040624999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45931.228040624999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45931.228040624999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45931.228040624999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45931.228040624999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45931.228040624999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45931.228040624999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45931.228040624999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45931.228040624999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45931.228040624999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45931.228040624999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45931.228040624999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45931.228040624999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45931.228040624999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45931.228040624999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45931.228040624999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45931.228040624999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45931.228040624999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45931.228040624999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45931.228040624999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45931.228040624999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45931.228040624999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45931.228040624999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45931.228040624999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45931.228040624999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45931.228040624999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45931.228040624999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45931.228040624999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45931.228040624999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45931.228040624999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45931.228040624999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45931.228040624999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45931.228040624999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45931.228040624999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45931.228040624999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45931.228040624999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45931.228040624999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45931.228040624999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45931.228040624999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45931.228040624999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45931.228040624999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45931.228040624999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45931.228040624999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45931.228040624999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45931.228040624999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45931.228040624999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45931.228040624999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45931.228040624999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45931.228040624999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45931.228040624999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45931.228040624999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45931.228040624999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45931.228040624999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45931.228040624999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45931.228040624999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45931.228040624999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45931.228040624999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45931.228040624999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45931.228040624999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45931.228040624999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45931.228040624999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45931.228040624999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45931.228040624999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45931.228040624999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45931.228040624999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45931.228040624999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45931.228040624999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45931.228040624999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45931.228040624999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45931.228040624999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45931.228040624999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45931.228040624999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45931.228040624999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45931.228040624999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45931.228040624999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45931.228040624999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45931.228040624999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45931.228040624999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45931.228040624999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45931.228040624999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45931.228040624999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45931.228040624999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45931.228040624999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45931.228040624999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45931.228040624999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45931.228040624999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45931.228040624999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45931.228040624999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45931.228040624999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45931.228040624999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45931.228040624999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45931.228040624999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45931.228040624999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45931.228040624999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45931.228040624999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45931.228040624999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45931.228040624999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45931.228040624999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45931.228040624999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45931.228040624999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45931.228040624999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45931.228040624999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45931.228040624999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45931.228040624999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45931.228040624999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45931.228040624999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45931.228040624999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45931.228040624999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45931.228040624999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45931.228040624999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45931.228040624999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45931.228040624999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45931.228040624999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45931.228040624999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45931.228040624999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45931.228040624999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45931.228040624999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45931.228040624999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45931.228040624999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45931.228040624999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45931.228040624999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45931.228040624999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45931.228040624999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45931.228040624999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45931.228040624999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45931.228040624999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45931.228040624999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45931.228040624999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45931.228040624999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45931.228040624999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45931.228040624999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45931.228040624999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45931.228040624999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45931.228040624999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45931.228040624999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45931.228040624999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45931.228040624999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45931.228040624999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45931.228040624999</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45931.228040624999</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45931.228040624999</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45931.228040624999</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45931.228040624999</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227.74732303240307</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0.33776284722262062</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35912</v>
      </c>
      <c r="E4" s="112" t="s">
        <v>38964</v>
      </c>
      <c r="F4" s="113">
        <v>45931.165520833332</v>
      </c>
      <c r="G4" s="114">
        <f ca="1">IFERROR(NOW()-F4,"")</f>
        <v>6.2519791667000391E-2</v>
      </c>
      <c r="H4" s="113">
        <v>45931.159699074073</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35166</v>
      </c>
      <c r="E5" s="112" t="s">
        <v>38964</v>
      </c>
      <c r="F5" s="113"/>
      <c r="G5" s="114">
        <f ca="1">IFERROR(NOW()-F5,"")</f>
        <v>45931.228040624999</v>
      </c>
      <c r="H5" s="113">
        <v>45931.141423611109</v>
      </c>
      <c r="I5" s="110" t="str">
        <f>IFERROR(VLOOKUP(D5,DB!A:F,6,0),"")</f>
        <v>Generator-SG</v>
      </c>
      <c r="J5" s="110" t="str">
        <f>IFERROR(VLOOKUP(D5,DB!A:G,7,0),"")</f>
        <v>No BB Shifted</v>
      </c>
      <c r="K5" s="115" t="s">
        <v>39068</v>
      </c>
      <c r="L5" s="107" t="str">
        <f>IFERROR(VLOOKUP(D5,DB!A:I,9,0),"")</f>
        <v>Latis</v>
      </c>
    </row>
    <row r="6" spans="1:16" ht="15" customHeight="1">
      <c r="A6" s="110" t="s">
        <v>39067</v>
      </c>
      <c r="B6" s="110" t="str">
        <f>IFERROR(VLOOKUP(D6,DB!A:K,11,0),"")</f>
        <v>R4</v>
      </c>
      <c r="C6" s="111">
        <v>1</v>
      </c>
      <c r="D6" s="107" t="s">
        <v>39069</v>
      </c>
      <c r="E6" s="112" t="s">
        <v>38964</v>
      </c>
      <c r="F6" s="113"/>
      <c r="G6" s="114">
        <f ca="1">IFERROR(NOW()-F6,"")</f>
        <v>45931.228040624999</v>
      </c>
      <c r="H6" s="113">
        <v>45931.169618055559</v>
      </c>
      <c r="I6" s="110" t="str">
        <f>IFERROR(VLOOKUP(D6,DB!A:F,6,0),"")</f>
        <v>SCECO</v>
      </c>
      <c r="J6" s="110" t="str">
        <f>IFERROR(VLOOKUP(D6,DB!A:G,7,0),"")</f>
        <v>In progress</v>
      </c>
      <c r="K6" s="115" t="s">
        <v>39070</v>
      </c>
      <c r="L6" s="107" t="str">
        <f>IFERROR(VLOOKUP(D6,DB!A:I,9,0),"")</f>
        <v>Latis</v>
      </c>
    </row>
    <row r="7" spans="1:16" ht="15" customHeight="1">
      <c r="A7" s="110"/>
      <c r="B7" s="110" t="str">
        <f>IFERROR(VLOOKUP(D7,DB!A:K,11,0),"")</f>
        <v/>
      </c>
      <c r="C7" s="111"/>
      <c r="D7" s="107"/>
      <c r="E7" s="112"/>
      <c r="F7" s="113"/>
      <c r="G7" s="114">
        <f ca="1">IFERROR(NOW()-F7,"")</f>
        <v>45931.228040624999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45931.228040624999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45931.228040624999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45931.228040624999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45931.228040624999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45931.228040624999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45931.228040624999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45931.228040624999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45931.228040624999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45931.228040624999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45931.228040624999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45931.228040624999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45931.228040624999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45931.228040624999</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3"/>
      <c r="E21" s="112"/>
      <c r="F21" s="113"/>
      <c r="G21" s="114">
        <f ca="1">IFERROR(NOW()-F21,"")</f>
        <v>45931.228040624999</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45931.228040624999</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45931.228040624999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45931.228040624999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45931.228040624999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45931.228040624999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45931.228040624999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45931.228040624999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45931.228040624999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45931.228040624999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45931.228040624999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45931.228040624999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45931.228040624999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45931.228040624999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45931.228040624999</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39.395980439810955</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5.0391633101826301</v>
      </c>
      <c r="H3" s="38">
        <v>45926.158159722225</v>
      </c>
      <c r="I3" s="37" t="str">
        <f>IFERROR(VLOOKUP(D3,DB!A:F,6,0),"")</f>
        <v>SCECO</v>
      </c>
      <c r="J3" s="37" t="str">
        <f>IFERROR(VLOOKUP(D3,DB!A:G,7,0),"")</f>
        <v>Good</v>
      </c>
      <c r="K3" s="37" t="s">
        <v>39074</v>
      </c>
      <c r="L3" s="37" t="str">
        <f>IFERROR(VLOOKUP(D3,DB!A:I,9,0),"")</f>
        <v>Latis</v>
      </c>
      <c r="M3" s="139"/>
    </row>
    <row r="4" spans="1:13" ht="15">
      <c r="A4" s="37" t="s">
        <v>39075</v>
      </c>
      <c r="B4" s="37" t="str">
        <f>IFERROR(VLOOKUP(D4,DB!A:K,11,0),"")</f>
        <v>R5</v>
      </c>
      <c r="C4" s="37">
        <v>1</v>
      </c>
      <c r="D4" s="37" t="s">
        <v>34583</v>
      </c>
      <c r="E4" s="37" t="s">
        <v>38964</v>
      </c>
      <c r="F4" s="38">
        <v>45931.211793981478</v>
      </c>
      <c r="G4" s="39">
        <f ca="1">IFERROR(NOW()-F4,"-")</f>
        <v>1.624664352129912E-2</v>
      </c>
      <c r="H4" s="38">
        <v>45931.192511574074</v>
      </c>
      <c r="I4" s="37" t="str">
        <f>IFERROR(VLOOKUP(D4,DB!A:F,6,0),"")</f>
        <v>Generator-SG</v>
      </c>
      <c r="J4" s="37" t="str">
        <f>IFERROR(VLOOKUP(D4,DB!A:G,7,0),"")</f>
        <v>Vandalized</v>
      </c>
      <c r="K4" s="37" t="s">
        <v>39076</v>
      </c>
      <c r="L4" s="37" t="str">
        <f>IFERROR(VLOOKUP(D4,DB!A:I,9,0),"")</f>
        <v>Latis</v>
      </c>
      <c r="M4" s="139"/>
    </row>
    <row r="5" spans="1:13" ht="15">
      <c r="A5" s="37"/>
      <c r="B5" s="37" t="str">
        <f>IFERROR(VLOOKUP(D5,DB!A:K,11,0),"")</f>
        <v/>
      </c>
      <c r="C5" s="37"/>
      <c r="D5" s="37"/>
      <c r="E5" s="37"/>
      <c r="F5" s="38"/>
      <c r="G5" s="39">
        <f ca="1">IFERROR(NOW()-F5,"-")</f>
        <v>45931.228040624999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45931.228040624999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45931.228040624999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45931.228040624999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45931.228040624999</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45931.228040624999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45931.228040624999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4"/>
      <c r="E12" s="37"/>
      <c r="F12" s="38"/>
      <c r="G12" s="39">
        <f ca="1">IFERROR(NOW()-F12,"-")</f>
        <v>45931.228040624999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45931.228040624999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45931.228040624999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45931.228040624999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45931.228040624999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45931.228040624999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45931.228040624999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45931.228040624999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45931.228040624999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45931.228040624999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45931.228040624999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45931.228040624999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45931.228040624999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45931.228040624999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45931.228040624999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45931.228040624999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45931.228040624999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45931.228040624999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45931.228040624999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45931.228040624999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45931.228040624999</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45931.228040624999</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45931.228040624999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45931.228040624999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45931.228040624999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45931.228040624999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45931.228040624999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45931.228040624999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45931.228040624999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45931.228040624999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45931.228040624999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45931.228040624999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45931.228040624999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45931.228040624999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45931.228040624999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45931.228040624999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45931.228040624999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45931.228040624999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45931.228040624999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45931.228040624999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45931.228040624999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45931.228040624999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45931.228040624999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45931.228040624999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45931.228040624999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45931.228040624999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45931.228040624999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45931.228040624999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45931.228040624999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45931.228040624999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45931.228040624999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45931.228040624999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45931.228040624999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45931.228040624999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45931.228040624999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45931.228040624999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45931.228040624999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45931.228040624999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45931.228040624999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45931.228040624999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45931.228040624999</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45931.228040624999</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45931.228040624999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45931.228040624999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45931.228040624999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45931.228040624999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45931.228040624999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45931.228040624999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45931.228040624999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45931.228040624999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45931.228040624999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45931.228040624999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45931.228040624999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45931.228040624999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45931.228040624999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45931.228040624999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45931.228040624999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45931.228040624999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45931.228040624999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45931.228040624999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45931.228040624999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45931.228040624999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45931.228040624999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45931.228040624999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45931.228040624999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45931.228040624999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45931.228040624999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45931.228040624999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45931.228040624999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45931.228040624999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45931.228040624999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45931.228040624999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45931.228040624999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45931.228040624999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45931.228040624999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45931.228040624999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45931.228040624999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45931.228040624999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45931.228040624999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45931.228040624999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45931.228040624999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45931.228040624999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45931.228040624999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45931.228040624999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45931.228040624999</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45931.228040624999</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45931.228040624999</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45931.228040624999</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45931.228040624999</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45931.228040624999</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45931.228040624999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45931.228040624999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45931.228040624999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45931.228040624999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45931.228040624999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45931.228040624999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45931.228040624999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45931.228040624999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45931.228040624999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45931.228040624999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45931.228040624999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45931.228040624999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45931.228040624999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45931.228040624999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45931.228040624999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45931.228040624999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45931.228040624999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45931.228040624999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45931.228040624999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45931.228040624999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45931.228040624999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45931.228040624999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45931.228040624999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45931.228040624999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45931.228040624999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45931.228040624999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45931.228040624999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45931.228040624999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45931.228040624999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45931.228040624999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45931.228040624999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45931.228040624999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45931.228040624999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45931.228040624999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45931.228040624999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45931.228040624999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45931.228040624999</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45931.228040624999</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45931.228040624999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45931.228040624999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45931.228040624999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45931.228040624999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45931.228040624999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45931.228040624999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45931.228040624999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45931.228040624999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45931.228040624999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45931.228040624999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45931.228040624999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45931.228040624999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45931.228040624999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45931.228040624999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45931.228040624999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45931.228040624999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45931.228040624999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45931.228040624999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45931.228040624999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45931.228040624999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45931.228040624999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45931.228040624999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45931.228040624999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45931.228040624999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45931.228040624999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45931.228040624999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45931.228040624999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45931.228040624999</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45931.228040624999</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45931.228040624999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45931.228040624999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45931.228040624999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45931.228040624999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45931.228040624999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45931.228040624999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45931.228040624999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45931.228040624999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45931.228040624999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45931.228040624999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45931.228040624999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45931.228040624999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45931.228040624999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45931.228040624999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45931.228040624999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45931.228040624999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45931.228040624999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45931.228040624999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45931.228040624999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45931.228040624999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45931.228040624999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45931.228040624999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45931.228040624999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45931.228040624999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45931.228040624999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45931.228040624999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45931.228040624999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45931.228040624999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45931.228040624999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45931.228040624999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45931.228040624999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45931.228040624999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45931.228040624999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45931.228040624999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45931.228040624999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45931.228040624999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45931.228040624999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45931.228040624999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45931.228040624999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45931.228040624999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45931.228040624999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45931.228040624999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45931.228040624999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45931.228040624999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45931.228040624999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45931.228040624999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45931.228040624999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45931.228040624999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45931.228040624999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45931.228040624999</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45931.228040624999</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45931.228040624999</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45931.228040624999</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45931.228040624999</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4" ht="15"/>
    <row r="1395" ht="15"/>
    <row r="1396"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5"/>
  <sheetViews>
    <sheetView workbookViewId="0">
      <selection activeCell="E5" sqref="E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39077</v>
      </c>
      <c r="B2" s="75" t="s">
        <v>5398</v>
      </c>
      <c r="C2" s="75">
        <v>1</v>
      </c>
      <c r="D2" s="75" t="s">
        <v>32861</v>
      </c>
      <c r="E2" s="100" t="s">
        <v>39078</v>
      </c>
      <c r="F2" s="88">
        <v>45929.14371527778</v>
      </c>
      <c r="G2" s="89">
        <f ca="1">IFERROR(NOW()-F2,"-")</f>
        <v>2.0843253472194192</v>
      </c>
      <c r="H2" s="102">
        <v>45929.455266203702</v>
      </c>
      <c r="I2" s="75" t="str">
        <f>IFERROR(VLOOKUP(D2,DB!A:F,6,0),"")</f>
        <v>SCECO</v>
      </c>
      <c r="J2" s="119" t="str">
        <f>IFERROR(VLOOKUP(D2,DB!A:G,7,0),"")</f>
        <v>In progress</v>
      </c>
      <c r="K2" s="101" t="s">
        <v>39079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39080</v>
      </c>
      <c r="B3" s="75" t="s">
        <v>5398</v>
      </c>
      <c r="C3" s="75">
        <v>1</v>
      </c>
      <c r="D3" s="75" t="s">
        <v>34463</v>
      </c>
      <c r="E3" s="100" t="s">
        <v>39078</v>
      </c>
      <c r="F3" s="88">
        <v>45926.772847222222</v>
      </c>
      <c r="G3" s="89">
        <f ca="1">IFERROR(NOW()-F3,"-")</f>
        <v>4.4551934027767857</v>
      </c>
      <c r="H3" s="102">
        <v>45927.449074074073</v>
      </c>
      <c r="I3" s="75" t="str">
        <f>IFERROR(VLOOKUP(D3,DB!A:F,6,0),"")</f>
        <v>SCECO</v>
      </c>
      <c r="J3" s="119" t="str">
        <f>IFERROR(VLOOKUP(D3,DB!A:G,7,0),"")</f>
        <v>Weak</v>
      </c>
      <c r="K3" s="101" t="s">
        <v>39079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39081</v>
      </c>
      <c r="B4" s="75" t="s">
        <v>5398</v>
      </c>
      <c r="C4" s="75">
        <v>1</v>
      </c>
      <c r="D4" s="75" t="s">
        <v>33408</v>
      </c>
      <c r="E4" s="100" t="s">
        <v>39078</v>
      </c>
      <c r="F4" s="88">
        <v>45927.117546296293</v>
      </c>
      <c r="G4" s="89">
        <f ca="1">IFERROR(NOW()-F4,"-")</f>
        <v>4.1104943287064089</v>
      </c>
      <c r="H4" s="102">
        <v>45926.848171296297</v>
      </c>
      <c r="I4" s="75" t="str">
        <f>IFERROR(VLOOKUP(D4,DB!A:F,6,0),"")</f>
        <v>SCECO</v>
      </c>
      <c r="J4" s="119" t="str">
        <f>IFERROR(VLOOKUP(D4,DB!A:G,7,0),"")</f>
        <v>Dead</v>
      </c>
      <c r="K4" s="101" t="s">
        <v>39079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39082</v>
      </c>
      <c r="B5" s="140" t="str">
        <f>IFERROR(VLOOKUP(D5,DB!A:K,11,0),"")</f>
        <v>R6</v>
      </c>
      <c r="C5" s="140">
        <v>2</v>
      </c>
      <c r="D5" s="140" t="s">
        <v>38919</v>
      </c>
      <c r="E5" s="140" t="s">
        <v>38964</v>
      </c>
      <c r="F5" s="141">
        <v>45930.730011574073</v>
      </c>
      <c r="G5" s="142">
        <f ca="1">IFERROR(NOW()-F5,"-")</f>
        <v>0.49802905092656147</v>
      </c>
      <c r="H5" s="141">
        <v>45930.746990740743</v>
      </c>
      <c r="I5" s="140" t="str">
        <f>IFERROR(VLOOKUP(D5,DB!A:F,6,0),"")</f>
        <v>Generator-SG</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39084</v>
      </c>
      <c r="B6" s="140" t="str">
        <f>IFERROR(VLOOKUP(D6,DB!A:K,11,0),"")</f>
        <v>R6</v>
      </c>
      <c r="C6" s="140">
        <v>1</v>
      </c>
      <c r="D6" s="140" t="s">
        <v>36762</v>
      </c>
      <c r="E6" s="140" t="s">
        <v>38964</v>
      </c>
      <c r="F6" s="141">
        <v>45931.172812500001</v>
      </c>
      <c r="G6" s="142">
        <f ca="1">IFERROR(NOW()-F6,"-")</f>
        <v>5.5228124998393469E-2</v>
      </c>
      <c r="H6" s="141">
        <v>45931.166863425926</v>
      </c>
      <c r="I6" s="140" t="str">
        <f>IFERROR(VLOOKUP(D6,DB!A:F,6,0),"")</f>
        <v>Generator-SG</v>
      </c>
      <c r="J6" s="140" t="str">
        <f>IFERROR(VLOOKUP(D6,DB!A:G,7,0),"")</f>
        <v>Dead</v>
      </c>
      <c r="K6" s="140" t="s">
        <v>39085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45931.228040624999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45931.228040624999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45931.228040624999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45931.228040624999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45931.228040624999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45931.228040624999</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45931.228040624999</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45931.228040624999</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45931.228040624999</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21"/>
      <c r="B16" s="120" t="str">
        <f>IFERROR(VLOOKUP(D16,DB!A:K,11,0),"")</f>
        <v/>
      </c>
      <c r="C16" s="122"/>
      <c r="D16" s="100"/>
      <c r="E16" s="100"/>
      <c r="F16" s="124"/>
      <c r="G16" s="89">
        <f ca="1">IFERROR(NOW()-F16,"-")</f>
        <v>45931.228040624999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45931.228040624999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45931.228040624999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45931.228040624999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45931.228040624999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45931.228040624999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45931.228040624999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45931.228040624999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45931.228040624999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45931.228040624999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45931.228040624999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45931.228040624999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45931.228040624999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45931.228040624999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45931.228040624999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45931.228040624999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45931.228040624999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45931.228040624999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45931.228040624999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45931.228040624999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45931.228040624999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45931.228040624999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45931.228040624999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45931.228040624999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45931.228040624999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45931.228040624999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45931.228040624999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45931.228040624999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45931.228040624999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45931.228040624999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45931.228040624999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45931.228040624999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45931.228040624999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45931.228040624999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45931.228040624999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45931.228040624999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45931.228040624999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45931.228040624999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45931.228040624999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45931.228040624999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45931.228040624999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45931.228040624999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45931.228040624999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45931.228040624999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45931.228040624999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45931.228040624999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45931.228040624999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45931.228040624999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45931.228040624999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45931.228040624999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45931.228040624999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45931.228040624999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45931.228040624999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45931.228040624999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45931.228040624999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45931.228040624999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45931.228040624999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45931.228040624999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45931.228040624999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45931.228040624999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45931.228040624999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45931.228040624999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45931.228040624999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45931.228040624999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45931.228040624999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45931.228040624999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45931.228040624999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45931.228040624999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45931.228040624999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45931.228040624999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45931.228040624999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45931.228040624999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45931.228040624999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45931.228040624999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45931.228040624999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45931.228040624999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45931.228040624999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45931.228040624999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45931.228040624999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45931.228040624999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45931.228040624999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45931.228040624999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45931.228040624999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45931.228040624999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45931.228040624999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45931.228040624999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45931.228040624999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45931.228040624999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45931.228040624999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45931.228040624999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45931.228040624999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45931.228040624999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45931.228040624999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45931.228040624999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45931.228040624999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45931.228040624999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45931.228040624999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45931.228040624999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45931.228040624999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45931.228040624999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45931.228040624999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45931.228040624999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45931.228040624999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45931.228040624999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45931.228040624999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45931.228040624999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45931.228040624999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45931.228040624999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45931.228040624999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45931.228040624999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45931.228040624999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45931.228040624999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45931.228040624999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45931.228040624999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45931.228040624999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45931.228040624999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45931.228040624999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45931.228040624999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45931.228040624999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45931.228040624999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45931.228040624999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45931.228040624999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45931.228040624999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45931.228040624999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45931.228040624999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45931.228040624999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45931.228040624999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45931.228040624999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45931.228040624999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45931.228040624999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45931.228040624999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45931.228040624999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45931.228040624999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45931.228040624999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45931.228040624999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45931.228040624999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45931.228040624999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45931.228040624999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45931.228040624999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45931.228040624999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45931.228040624999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45931.228040624999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45931.228040624999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45931.228040624999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45931.228040624999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45931.228040624999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45931.228040624999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45931.228040624999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45931.228040624999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45931.228040624999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45931.228040624999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45931.228040624999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45931.228040624999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45931.228040624999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45931.228040624999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45931.228040624999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45931.228040624999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45931.228040624999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45931.228040624999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45931.228040624999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45931.228040624999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45931.228040624999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45931.228040624999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45931.228040624999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45931.228040624999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45931.228040624999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45931.228040624999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45931.228040624999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45931.228040624999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45931.228040624999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45931.228040624999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45931.228040624999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45931.228040624999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45931.228040624999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45931.228040624999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45931.228040624999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45931.228040624999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45931.228040624999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45931.228040624999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45931.228040624999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45931.228040624999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45931.228040624999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45931.228040624999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45931.228040624999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45931.228040624999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45931.228040624999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45931.228040624999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45931.228040624999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45931.228040624999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45931.228040624999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45931.228040624999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45931.228040624999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45931.228040624999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45931.228040624999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45931.228040624999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45931.228040624999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45931.228040624999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45931.228040624999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45931.228040624999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45931.228040624999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45931.228040624999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45931.228040624999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45931.228040624999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45931.228040624999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45931.228040624999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45931.228040624999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45931.228040624999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45931.228040624999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45931.228040624999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45931.228040624999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45931.228040624999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45931.228040624999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45931.228040624999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45931.228040624999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45931.228040624999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45931.228040624999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45931.228040624999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45931.228040624999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45931.228040624999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45931.228040624999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45931.228040624999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45931.228040624999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45931.228040624999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45931.228040624999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45931.228040624999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45931.228040624999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45931.228040624999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45931.228040624999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45931.228040624999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45931.228040624999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45931.228040624999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45931.228040624999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45931.228040624999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45931.228040624999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45931.228040624999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45931.228040624999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45931.228040624999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45931.228040624999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45931.228040624999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45931.228040624999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45931.228040624999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45931.228040624999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45931.228040624999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45931.228040624999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45931.228040624999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45931.228040624999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45931.228040624999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45931.228040624999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45931.228040624999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45931.228040624999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45931.228040624999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45931.228040624999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45931.228040624999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45931.228040624999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45931.228040624999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45931.228040624999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45931.228040624999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45931.228040624999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45931.228040624999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45931.228040624999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45931.228040624999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45931.228040624999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45931.228040624999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45931.228040624999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45931.228040624999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45931.228040624999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45931.228040624999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45931.228040624999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45931.228040624999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45931.228040624999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45931.228040624999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45931.228040624999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45931.228040624999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45931.228040624999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45931.228040624999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45931.228040624999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45931.228040624999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45931.228040624999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45931.228040624999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45931.228040624999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45931.228040624999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45931.228040624999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45931.228040624999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45931.228040624999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45931.228040624999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45931.228040624999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45931.228040624999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45931.228040624999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45931.228040624999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45931.228040624999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45931.228040624999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45931.228040624999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45931.228040624999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45931.228040624999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45931.228040624999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45931.228040624999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45931.228040624999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45931.228040624999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45931.228040624999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45931.228040624999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45931.228040624999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45931.228040624999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45931.228040624999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45931.228040624999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45931.228040624999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45931.228040624999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45931.228040624999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45931.228040624999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45931.228040624999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45931.228040624999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45931.228040624999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45931.228040624999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45931.228040624999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45931.228040624999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45931.228040624999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45931.228040624999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45931.228040624999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45931.228040624999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45931.228040624999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45931.228040624999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45931.228040624999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45931.228040624999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45931.228040624999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45931.228040624999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45931.228040624999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45931.228040624999</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45931.228040624999</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45931.228040624999</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45931.228040624999</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45931.228040624999</v>
      </c>
      <c r="H345" s="124"/>
      <c r="I345" s="120" t="str">
        <f>IFERROR(VLOOKUP(D345,DB!A:F,6,0),"")</f>
        <v/>
      </c>
      <c r="J345" s="119" t="str">
        <f>IFERROR(VLOOKUP(D345,DB!A:G,7,0),"")</f>
        <v/>
      </c>
      <c r="K345" s="125"/>
      <c r="L345" s="126" t="str">
        <f>IFERROR(VLOOKUP(D345,DB!A:I,9,0),"")</f>
        <v/>
      </c>
    </row>
  </sheetData>
  <dataValidations count="2">
    <dataValidation allowBlank="1" showInputMessage="1" showErrorMessage="1" sqref="E1" xr:uid="{380493DB-286A-4683-AF55-C78F04945A49}"/>
    <dataValidation type="list" allowBlank="1" showInputMessage="1" showErrorMessage="1" sqref="D16:D24 E5:E3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2025-10-01T02:29:56Z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