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523" documentId="13_ncr:1_{F6CB121F-512D-4AA6-A0C1-0FB36C537598}" xr6:coauthVersionLast="47" xr6:coauthVersionMax="47" xr10:uidLastSave="{788DC8F7-599A-4547-B0ED-E7EB6AD396B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2" i="5" l="1"/>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L7" i="5"/>
  <c r="J4" i="5"/>
  <c r="J5" i="5"/>
  <c r="J6" i="5"/>
  <c r="J7" i="5"/>
  <c r="I4" i="5"/>
  <c r="I5" i="5"/>
  <c r="I6" i="5"/>
  <c r="I7" i="5"/>
  <c r="B4" i="5"/>
  <c r="B5" i="5"/>
  <c r="B6" i="5"/>
  <c r="B7"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alcChain>
</file>

<file path=xl/sharedStrings.xml><?xml version="1.0" encoding="utf-8"?>
<sst xmlns="http://schemas.openxmlformats.org/spreadsheetml/2006/main" count="178596" uniqueCount="39083">
  <si>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</si>
  <si>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</si>
  <si>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</si>
  <si>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</si>
  <si>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</si>
  <si>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</si>
  <si>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</si>
  <si>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</si>
  <si>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</si>
  <si>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</si>
  <si>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</si>
  <si>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</si>
  <si>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</si>
  <si>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</si>
  <si>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</si>
  <si>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</si>
  <si>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</si>
  <si>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</si>
  <si>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</si>
  <si>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</si>
  <si>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</si>
  <si>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</si>
  <si>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</si>
  <si>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</si>
  <si>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</si>
  <si>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</si>
  <si>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</si>
  <si>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</si>
  <si>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</si>
  <si>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</si>
  <si>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</si>
  <si>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</si>
  <si>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</si>
  <si>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</si>
  <si>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</si>
  <si>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</si>
  <si>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</si>
  <si>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</si>
  <si>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</si>
  <si>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</si>
  <si>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</si>
  <si>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</si>
  <si>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</si>
  <si>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</si>
  <si>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</si>
  <si>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</si>
  <si>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</si>
  <si>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</si>
  <si>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</si>
  <si>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</si>
  <si>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</si>
  <si>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</si>
  <si>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</si>
  <si>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</si>
  <si>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</si>
  <si>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</si>
  <si>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</si>
  <si>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</si>
  <si>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</si>
  <si>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</si>
  <si>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</si>
  <si>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</si>
  <si>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</si>
  <si>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</si>
  <si>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</si>
  <si>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</si>
  <si>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</si>
  <si>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</si>
  <si>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</si>
  <si>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</si>
  <si>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</si>
  <si>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</si>
  <si>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</si>
  <si>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</si>
  <si>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</si>
  <si>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</si>
  <si>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</si>
  <si>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</si>
  <si>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</si>
  <si>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</si>
  <si>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</si>
  <si>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</si>
  <si>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</si>
  <si>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</si>
  <si>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</si>
  <si>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</si>
  <si>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</si>
  <si>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</si>
  <si>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</si>
  <si>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</si>
  <si>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</si>
  <si>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</si>
  <si>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</si>
  <si>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</si>
  <si>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</si>
  <si>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</si>
  <si>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</si>
  <si>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</si>
  <si>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</si>
  <si>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</si>
  <si>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</si>
  <si>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</si>
  <si>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</si>
  <si>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</si>
  <si>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</si>
  <si>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</si>
  <si>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</si>
  <si>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</si>
  <si>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</si>
  <si>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</si>
  <si>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</si>
  <si>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</si>
  <si>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</si>
  <si>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</si>
  <si>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</si>
  <si>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</si>
  <si>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</si>
  <si>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</si>
  <si>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</si>
  <si>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</si>
  <si>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</si>
  <si>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</si>
  <si>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</si>
  <si>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</si>
  <si>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</si>
  <si>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</si>
  <si>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</si>
  <si>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</si>
  <si>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</si>
  <si>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</si>
  <si>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</si>
  <si>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</si>
  <si>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</si>
  <si>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</si>
  <si>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</si>
  <si>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</si>
  <si>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</si>
  <si>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</si>
  <si>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</si>
  <si>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</si>
  <si>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</si>
  <si>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</si>
  <si>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</si>
  <si>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</si>
  <si>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</si>
  <si>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</si>
  <si>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</si>
  <si>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</si>
  <si>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</si>
  <si>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</si>
  <si>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</si>
  <si>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</si>
  <si>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</si>
  <si>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</si>
  <si>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</si>
  <si>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</si>
  <si>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</si>
  <si>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</si>
  <si>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</si>
  <si>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</si>
  <si>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</si>
  <si>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</si>
  <si>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</si>
  <si>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</si>
  <si>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</si>
  <si>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</si>
  <si>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</si>
  <si>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</si>
  <si>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</si>
  <si>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</si>
  <si>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</si>
  <si>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</si>
  <si>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</si>
  <si>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</si>
  <si>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</si>
  <si>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</si>
  <si>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</si>
  <si>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</si>
  <si>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</si>
  <si>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</si>
  <si>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</si>
  <si>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</si>
  <si>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</si>
  <si>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</si>
  <si>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</si>
  <si>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</si>
  <si>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</si>
  <si>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</si>
  <si>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</si>
  <si>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</si>
  <si>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</si>
  <si>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</si>
  <si>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</si>
  <si>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</si>
  <si>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</si>
  <si>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</si>
  <si>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</si>
  <si>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</si>
  <si>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</si>
  <si>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</si>
  <si>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</si>
  <si>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</si>
  <si>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</si>
  <si>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</si>
  <si>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</si>
  <si>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</si>
  <si>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</si>
  <si>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</si>
  <si>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</si>
  <si>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</si>
  <si>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</si>
  <si>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</si>
  <si>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</si>
  <si>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</si>
  <si>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</si>
  <si>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</si>
  <si>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</si>
  <si>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</si>
  <si>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</si>
  <si>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</si>
  <si>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</si>
  <si>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</si>
  <si>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</si>
  <si>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</si>
  <si>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</si>
  <si>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</si>
  <si>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</si>
  <si>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</si>
  <si>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</si>
  <si>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</si>
  <si>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</si>
  <si>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</si>
  <si>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</si>
  <si>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</si>
  <si>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</si>
  <si>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</si>
  <si>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</si>
  <si>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</si>
  <si>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</si>
  <si>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</si>
  <si>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</si>
  <si>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</si>
  <si>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</si>
  <si>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</si>
  <si>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</si>
  <si>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</si>
  <si>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</si>
  <si>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</si>
  <si>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</si>
  <si>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</si>
  <si>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</si>
  <si>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</si>
  <si>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</si>
  <si>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</si>
  <si>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</si>
  <si>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</si>
  <si>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</si>
  <si>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</si>
  <si>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</si>
  <si>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</si>
  <si>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</si>
  <si>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</si>
  <si>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</si>
  <si>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</si>
  <si>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</si>
  <si>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</si>
  <si>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</si>
  <si>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</si>
  <si>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</si>
  <si>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</si>
  <si>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</si>
  <si>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</si>
  <si>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</si>
  <si>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</si>
  <si>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</si>
  <si>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</si>
  <si>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</si>
  <si>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</si>
  <si>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</si>
  <si>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</si>
  <si>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</si>
  <si>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</si>
  <si>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</si>
  <si>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</si>
  <si>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</si>
  <si>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</si>
  <si>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</si>
  <si>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</si>
  <si>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</si>
  <si>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</si>
  <si>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</si>
  <si>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</si>
  <si>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</si>
  <si>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</si>
  <si>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</si>
  <si>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</si>
  <si>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</si>
  <si>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</si>
  <si>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</si>
  <si>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</si>
  <si>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</si>
  <si>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</si>
  <si>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</si>
  <si>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</si>
  <si>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</si>
  <si>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</si>
  <si>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</si>
  <si>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</si>
  <si>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</si>
  <si>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</si>
  <si>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</si>
  <si>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</si>
  <si>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</si>
  <si>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</si>
  <si>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</si>
  <si>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</si>
  <si>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</si>
  <si>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</si>
  <si>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</si>
  <si>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</si>
  <si>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</si>
  <si>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</si>
  <si>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</si>
  <si>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</si>
  <si>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</si>
  <si>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</si>
  <si>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</si>
  <si>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</si>
  <si>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</si>
  <si>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</si>
  <si>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</si>
  <si>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</si>
  <si>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</si>
  <si>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</si>
  <si>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</si>
  <si>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</si>
  <si>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</si>
  <si>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</si>
  <si>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</si>
  <si>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</si>
  <si>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</si>
  <si>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</si>
  <si>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</si>
  <si>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</si>
  <si>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</si>
  <si>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</si>
  <si>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</si>
  <si>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</si>
  <si>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</si>
  <si>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</si>
  <si>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</si>
  <si>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</si>
  <si>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</si>
  <si>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</si>
  <si>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</si>
  <si>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</si>
  <si>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</si>
  <si>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</si>
  <si>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</si>
  <si>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</si>
  <si>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</si>
  <si>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</si>
  <si>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</si>
  <si>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</si>
  <si>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</si>
  <si>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</si>
  <si>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</si>
  <si>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</si>
  <si>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</si>
  <si>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</si>
  <si>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</si>
  <si>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</si>
  <si>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</si>
  <si>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</si>
  <si>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</si>
  <si>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</si>
  <si>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</si>
  <si>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</si>
  <si>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</si>
  <si>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</si>
  <si>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</si>
  <si>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</si>
  <si>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</si>
  <si>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</si>
  <si>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</si>
  <si>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</si>
  <si>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</si>
  <si>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</si>
  <si>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</si>
  <si>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</si>
  <si>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</si>
  <si>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</si>
  <si>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</si>
  <si>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</si>
  <si>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</si>
  <si>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</si>
  <si>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</si>
  <si>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</si>
  <si>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</si>
  <si>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</si>
  <si>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</si>
  <si>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</si>
  <si>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</si>
  <si>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</si>
  <si>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</si>
  <si>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</si>
  <si>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</si>
  <si>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</si>
  <si>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</si>
  <si>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</si>
  <si>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</si>
  <si>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</si>
  <si>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</si>
  <si>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</si>
  <si>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</si>
  <si>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</si>
  <si>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</si>
  <si>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</si>
  <si>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</si>
  <si>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</si>
  <si>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</si>
  <si>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</si>
  <si>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</si>
  <si>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</si>
  <si>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</si>
  <si>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</si>
  <si>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</si>
  <si>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</si>
  <si>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</si>
  <si>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</si>
  <si>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</si>
  <si>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</si>
  <si>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</si>
  <si>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</si>
  <si>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</si>
  <si>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</si>
  <si>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</si>
  <si>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</si>
  <si>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</si>
  <si>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</si>
  <si>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</si>
  <si>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</si>
  <si>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</si>
  <si>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</si>
  <si>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</si>
  <si>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</si>
  <si>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</si>
  <si>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</si>
  <si>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</si>
  <si>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</si>
  <si>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</si>
  <si>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</si>
  <si>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</si>
  <si>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</si>
  <si>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</si>
  <si>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</si>
  <si>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</si>
  <si>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</si>
  <si>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</si>
  <si>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</si>
  <si>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</si>
  <si>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</si>
  <si>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</si>
  <si>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</si>
  <si>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</si>
  <si>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</si>
  <si>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</si>
  <si>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</si>
  <si>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</si>
  <si>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</si>
  <si>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</si>
  <si>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</si>
  <si>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</si>
  <si>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</si>
  <si>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</si>
  <si>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</si>
  <si>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</si>
  <si>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</si>
  <si>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</si>
  <si>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</si>
  <si>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</si>
  <si>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</si>
  <si>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</si>
  <si>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</si>
  <si>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</si>
  <si>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</si>
  <si>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</si>
  <si>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</si>
  <si>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</si>
  <si>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</si>
  <si>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</si>
  <si>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</si>
  <si>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</si>
  <si>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</si>
  <si>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</si>
  <si>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</si>
  <si>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</si>
  <si>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</si>
  <si>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</si>
  <si>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</si>
  <si>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</si>
  <si>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</si>
  <si>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</si>
  <si>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</si>
  <si>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</si>
  <si>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</si>
  <si>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</si>
  <si>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</si>
  <si>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</si>
  <si>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</si>
  <si>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</si>
  <si>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</si>
  <si>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</si>
  <si>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</si>
  <si>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</si>
  <si>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</si>
  <si>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</si>
  <si>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</si>
  <si>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</si>
  <si>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</si>
  <si>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</si>
  <si>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</si>
  <si>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</si>
  <si>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</si>
  <si>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</si>
  <si>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</si>
  <si>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</si>
  <si>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</si>
  <si>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</si>
  <si>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</si>
  <si>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</si>
  <si>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</si>
  <si>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</si>
  <si>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</si>
  <si>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</si>
  <si>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</si>
  <si>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</si>
  <si>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</si>
  <si>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</si>
  <si>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</si>
  <si>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</si>
  <si>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</si>
  <si>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</si>
  <si>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</si>
  <si>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</si>
  <si>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</si>
  <si>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</si>
  <si>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</si>
  <si>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</si>
  <si>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</si>
  <si>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</si>
  <si>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</si>
  <si>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</si>
  <si>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</si>
  <si>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</si>
  <si>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</si>
  <si>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</si>
  <si>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</si>
  <si>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</si>
  <si>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</si>
  <si>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</si>
  <si>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</si>
  <si>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</si>
  <si>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</si>
  <si>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</si>
  <si>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</si>
  <si>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</si>
  <si>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</si>
  <si>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</si>
  <si>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</si>
  <si>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</si>
  <si>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</si>
  <si>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</si>
  <si>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</si>
  <si>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</si>
  <si>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</si>
  <si>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</si>
  <si>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</si>
  <si>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</si>
  <si>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</si>
  <si>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</si>
  <si>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</si>
  <si>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</si>
  <si>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</si>
  <si>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</si>
  <si>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</si>
  <si>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</si>
  <si>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</si>
  <si>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</si>
  <si>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</si>
  <si>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</si>
  <si>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</si>
  <si>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</si>
  <si>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</si>
  <si>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</si>
  <si>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</si>
  <si>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</si>
  <si>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</si>
  <si>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</si>
  <si>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</si>
  <si>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</si>
  <si>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</si>
  <si>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</si>
  <si>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</si>
  <si>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</si>
  <si>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</si>
  <si>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</si>
  <si>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</si>
  <si>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</si>
  <si>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</si>
  <si>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</si>
  <si>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</si>
  <si>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</si>
  <si>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</si>
  <si>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</si>
  <si>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</si>
  <si>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</si>
  <si>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</si>
  <si>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</si>
  <si>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</si>
  <si>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</si>
  <si>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</si>
  <si>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</si>
  <si>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</si>
  <si>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</si>
  <si>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</si>
  <si>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</si>
  <si>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</si>
  <si>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</si>
  <si>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</si>
  <si>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</si>
  <si>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</si>
  <si>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</si>
  <si>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</si>
  <si>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</si>
  <si>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</si>
  <si>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</si>
  <si>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</si>
  <si>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</si>
  <si>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</si>
  <si>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</si>
  <si>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</si>
  <si>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</si>
  <si>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</si>
  <si>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</si>
  <si>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</si>
  <si>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</si>
  <si>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</si>
  <si>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</si>
  <si>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</si>
  <si>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</si>
  <si>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</si>
  <si>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</si>
  <si>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</si>
  <si>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</si>
  <si>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</si>
  <si>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</si>
  <si>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</si>
  <si>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</si>
  <si>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</si>
  <si>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</si>
  <si>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</si>
  <si>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</si>
  <si>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</si>
  <si>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</si>
  <si>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</si>
  <si>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</si>
  <si>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</si>
  <si>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</si>
  <si>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</si>
  <si>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</si>
  <si>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</si>
  <si>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</si>
  <si>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</si>
  <si>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</si>
  <si>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</si>
  <si>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</si>
  <si>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</si>
  <si>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</si>
  <si>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</si>
  <si>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</si>
  <si>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</si>
  <si>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</si>
  <si>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</si>
  <si>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</si>
  <si>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</si>
  <si>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</si>
  <si>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</si>
  <si>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</si>
  <si>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</si>
  <si>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</si>
  <si>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</si>
  <si>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</si>
  <si>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</si>
  <si>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</si>
  <si>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</si>
  <si>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</si>
  <si>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</si>
  <si>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</si>
  <si>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</si>
  <si>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</si>
  <si>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</si>
  <si>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</si>
  <si>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</si>
  <si>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</si>
  <si>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</si>
  <si>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</si>
  <si>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</si>
  <si>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</si>
  <si>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</si>
  <si>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</si>
  <si>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</si>
  <si>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</si>
  <si>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</si>
  <si>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</si>
  <si>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</si>
  <si>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</si>
  <si>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</si>
  <si>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</si>
  <si>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</si>
  <si>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</si>
  <si>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</si>
  <si>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</si>
  <si>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</si>
  <si>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</si>
  <si>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</si>
  <si>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</si>
  <si>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</si>
  <si>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</si>
  <si>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</si>
  <si>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</si>
  <si>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</si>
  <si>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</si>
  <si>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</si>
  <si>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</si>
  <si>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</si>
  <si>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</si>
  <si>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</si>
  <si>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</si>
  <si>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</si>
  <si>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</si>
  <si>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</si>
  <si>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</si>
  <si>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</si>
  <si>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</si>
  <si>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</si>
  <si>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</si>
  <si>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</si>
  <si>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</si>
  <si>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</si>
  <si>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</si>
  <si>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</si>
  <si>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</si>
  <si>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</si>
  <si>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</si>
  <si>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</si>
  <si>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</si>
  <si>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</si>
  <si>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</si>
  <si>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</si>
  <si>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</si>
  <si>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</si>
  <si>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</si>
  <si>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</si>
  <si>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</si>
  <si>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</si>
  <si>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</si>
  <si>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</si>
  <si>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</si>
  <si>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</si>
  <si>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</si>
  <si>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</si>
  <si>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</si>
  <si>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</si>
  <si>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</si>
  <si>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</si>
  <si>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</si>
  <si>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</si>
  <si>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</si>
  <si>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</si>
  <si>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</si>
  <si>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</si>
  <si>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</si>
  <si>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</si>
  <si>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</si>
  <si>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</si>
  <si>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</si>
  <si>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</si>
  <si>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</si>
  <si>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</si>
  <si>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</si>
  <si>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</si>
  <si>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</si>
  <si>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</si>
  <si>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</si>
  <si>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</si>
  <si>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</si>
  <si>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</si>
  <si>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</si>
  <si>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</si>
  <si>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</si>
  <si>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</si>
  <si>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</si>
  <si>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</si>
  <si>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</si>
  <si>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</si>
  <si>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</si>
  <si>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</si>
  <si>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</si>
  <si>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</si>
  <si>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</si>
  <si>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</si>
  <si>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</si>
  <si>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</si>
  <si>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</si>
  <si>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</si>
  <si>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</si>
  <si>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</si>
  <si>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</si>
  <si>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</si>
  <si>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</si>
  <si>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</si>
  <si>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</si>
  <si>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</si>
  <si>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</si>
  <si>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</si>
  <si>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</si>
  <si>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</si>
  <si>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</si>
  <si>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</si>
  <si>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</si>
  <si>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</si>
  <si>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</si>
  <si>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</si>
  <si>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</si>
  <si>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</si>
  <si>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</si>
  <si>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</si>
  <si>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</si>
  <si>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</si>
  <si>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</si>
  <si>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</si>
  <si>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</si>
  <si>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</si>
  <si>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</si>
  <si>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</si>
  <si>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</si>
  <si>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</si>
  <si>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</si>
  <si>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</si>
  <si>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</si>
  <si>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</si>
  <si>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</si>
  <si>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</si>
  <si>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</si>
  <si>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</si>
  <si>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</si>
  <si>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</si>
  <si>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</si>
  <si>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</si>
  <si>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</si>
  <si>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</si>
  <si>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</si>
  <si>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</si>
  <si>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</si>
  <si>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</si>
  <si>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</si>
  <si>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</si>
  <si>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</si>
  <si>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</si>
  <si>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</si>
  <si>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</si>
  <si>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</si>
  <si>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</si>
  <si>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</si>
  <si>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</si>
  <si>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</si>
  <si>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</si>
  <si>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</si>
  <si>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</si>
  <si>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</si>
  <si>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</si>
  <si>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</si>
  <si>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</si>
  <si>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</si>
  <si>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</si>
  <si>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</si>
  <si>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</si>
  <si>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</si>
  <si>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</si>
  <si>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</si>
  <si>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</si>
  <si>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</si>
  <si>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</si>
  <si>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</si>
  <si>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</si>
  <si>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</si>
  <si>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</si>
  <si>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</si>
  <si>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</si>
  <si>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</si>
  <si>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</si>
  <si>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</si>
  <si>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</si>
  <si>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</si>
  <si>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</si>
  <si>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</si>
  <si>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</si>
  <si>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</si>
  <si>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</si>
  <si>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</si>
  <si>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</si>
  <si>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</si>
  <si>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</si>
  <si>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</si>
  <si>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</si>
  <si>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</si>
  <si>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</si>
  <si>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</si>
  <si>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</si>
  <si>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</si>
  <si>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</si>
  <si>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</si>
  <si>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</si>
  <si>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</si>
  <si>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</si>
  <si>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</si>
  <si>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</si>
  <si>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</si>
  <si>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</si>
  <si>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</si>
  <si>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</si>
  <si>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</si>
  <si>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</si>
  <si>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</si>
  <si>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</si>
  <si>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</si>
  <si>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</si>
  <si>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</si>
  <si>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</si>
  <si>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</si>
  <si>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</si>
  <si>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</si>
  <si>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</si>
  <si>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</si>
  <si>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</si>
  <si>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</si>
  <si>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</si>
  <si>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</si>
  <si>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</si>
  <si>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</si>
  <si>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</si>
  <si>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</si>
  <si>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</si>
  <si>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</si>
  <si>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</si>
  <si>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</si>
  <si>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</si>
  <si>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</si>
  <si>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</si>
  <si>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</si>
  <si>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</si>
  <si>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</si>
  <si>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</si>
  <si>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</si>
  <si>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</si>
  <si>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</si>
  <si>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</si>
  <si>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</si>
  <si>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</si>
  <si>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</si>
  <si>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</si>
  <si>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</si>
  <si>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</si>
  <si>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</si>
  <si>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</si>
  <si>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</si>
  <si>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</si>
  <si>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</si>
  <si>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</si>
  <si>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</si>
  <si>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</si>
  <si>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</si>
  <si>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</si>
  <si>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</si>
  <si>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</si>
  <si>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</si>
  <si>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</si>
  <si>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</si>
  <si>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</si>
  <si>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</si>
  <si>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</si>
  <si>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</si>
  <si>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</si>
  <si>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</si>
  <si>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</si>
  <si>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</si>
  <si>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</si>
  <si>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</si>
  <si>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</si>
  <si>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</si>
  <si>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</si>
  <si>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</si>
  <si>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</si>
  <si>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</si>
  <si>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</si>
  <si>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</si>
  <si>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</si>
  <si>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</si>
  <si>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</si>
  <si>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</si>
  <si>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</si>
  <si>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</si>
  <si>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</si>
  <si>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</si>
  <si>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</si>
  <si>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</si>
  <si>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</si>
  <si>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</si>
  <si>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</si>
  <si>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</si>
  <si>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</si>
  <si>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</si>
  <si>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</si>
  <si>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</si>
  <si>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</si>
  <si>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</si>
  <si>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</si>
  <si>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</si>
  <si>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</si>
  <si>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</si>
  <si>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</si>
  <si>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</si>
  <si>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</si>
  <si>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</si>
  <si>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</si>
  <si>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</si>
  <si>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</si>
  <si>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</si>
  <si>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</si>
  <si>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</si>
  <si>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</si>
  <si>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</si>
  <si>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</si>
  <si>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</si>
  <si>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</si>
  <si>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</si>
  <si>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</si>
  <si>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</si>
  <si>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</si>
  <si>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</si>
  <si>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</si>
  <si>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</si>
  <si>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</si>
  <si>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</si>
  <si>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</si>
  <si>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</si>
  <si>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</si>
  <si>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</si>
  <si>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</si>
  <si>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</si>
  <si>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</si>
  <si>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</si>
  <si>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</si>
  <si>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</si>
  <si>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</si>
  <si>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</si>
  <si>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</si>
  <si>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</si>
  <si>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</si>
  <si>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</si>
  <si>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</si>
  <si>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</si>
  <si>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</si>
  <si>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</si>
  <si>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</si>
  <si>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</si>
  <si>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</si>
  <si>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</si>
  <si>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</si>
  <si>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</si>
  <si>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</si>
  <si>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</si>
  <si>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</si>
  <si>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</si>
  <si>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</si>
  <si>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</si>
  <si>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</si>
  <si>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</si>
  <si>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</si>
  <si>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</si>
  <si>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</si>
  <si>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</si>
  <si>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</si>
  <si>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</si>
  <si>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</si>
  <si>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</si>
  <si>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</si>
  <si>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</si>
  <si>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</si>
  <si>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</si>
  <si>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</si>
  <si>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</si>
  <si>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</si>
  <si>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</si>
  <si>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</si>
  <si>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</si>
  <si>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</si>
  <si>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</si>
  <si>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</si>
  <si>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</si>
  <si>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</si>
  <si>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</si>
  <si>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</si>
  <si>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</si>
  <si>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</si>
  <si>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</si>
  <si>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</si>
  <si>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</si>
  <si>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</si>
  <si>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</si>
  <si>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</si>
  <si>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</si>
  <si>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</si>
  <si>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</si>
  <si>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</si>
  <si>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</si>
  <si>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</si>
  <si>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</si>
  <si>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</si>
  <si>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</si>
  <si>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</si>
  <si>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</si>
  <si>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</si>
  <si>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</si>
  <si>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</si>
  <si>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</si>
  <si>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</si>
  <si>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</si>
  <si>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</si>
  <si>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</si>
  <si>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</si>
  <si>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</si>
  <si>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</si>
  <si>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</si>
  <si>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</si>
  <si>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</si>
  <si>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</si>
  <si>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</si>
  <si>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</si>
  <si>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</si>
  <si>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</si>
  <si>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</si>
  <si>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</si>
  <si>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</si>
  <si>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</si>
  <si>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</si>
  <si>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</si>
  <si>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</si>
  <si>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</si>
  <si>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</si>
  <si>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</si>
  <si>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</si>
  <si>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</si>
  <si>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</si>
  <si>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</si>
  <si>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</si>
  <si>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</si>
  <si>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</si>
  <si>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</si>
  <si>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</si>
  <si>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</si>
  <si>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</si>
  <si>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</si>
  <si>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</si>
  <si>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</si>
  <si>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</si>
  <si>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</si>
  <si>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</si>
  <si>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</si>
  <si>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</si>
  <si>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</si>
  <si>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</si>
  <si>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</si>
  <si>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</si>
  <si>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</si>
  <si>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</si>
  <si>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</si>
  <si>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</si>
  <si>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</si>
  <si>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</si>
  <si>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</si>
  <si>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</si>
  <si>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</si>
  <si>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</si>
  <si>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</si>
  <si>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</si>
  <si>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</si>
  <si>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</si>
  <si>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</si>
  <si>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</si>
  <si>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</si>
  <si>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</si>
  <si>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</si>
  <si>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</si>
  <si>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</si>
  <si>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</si>
  <si>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</si>
  <si>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</si>
  <si>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</si>
  <si>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</si>
  <si>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</si>
  <si>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</si>
  <si>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</si>
  <si>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</si>
  <si>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</si>
  <si>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</si>
  <si>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</si>
  <si>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</si>
  <si>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</si>
  <si>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</si>
  <si>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</si>
  <si>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</si>
  <si>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</si>
  <si>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</si>
  <si>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</si>
  <si>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</si>
  <si>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</si>
  <si>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</si>
  <si>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</si>
  <si>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</si>
  <si>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</si>
  <si>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</si>
  <si>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</si>
  <si>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</si>
  <si>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</si>
  <si>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</si>
  <si>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</si>
  <si>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</si>
  <si>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</si>
  <si>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</si>
  <si>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</si>
  <si>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</si>
  <si>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</si>
  <si>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</si>
  <si>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</si>
  <si>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</si>
  <si>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</si>
  <si>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</si>
  <si>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</si>
  <si>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</si>
  <si>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</si>
  <si>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</si>
  <si>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</si>
  <si>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</si>
  <si>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</si>
  <si>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</si>
  <si>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</si>
  <si>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</si>
  <si>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</si>
  <si>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</si>
  <si>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</si>
  <si>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</si>
  <si>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</si>
  <si>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</si>
  <si>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</si>
  <si>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</si>
  <si>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</si>
  <si>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</si>
  <si>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</si>
  <si>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</si>
  <si>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</si>
  <si>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</si>
  <si>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</si>
  <si>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</si>
  <si>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</si>
  <si>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</si>
  <si>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</si>
  <si>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</si>
  <si>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</si>
  <si>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</si>
  <si>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</si>
  <si>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</si>
  <si>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</si>
  <si>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</si>
  <si>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</si>
  <si>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</si>
  <si>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</si>
  <si>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</si>
  <si>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</si>
  <si>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</si>
  <si>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</si>
  <si>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</si>
  <si>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</si>
  <si>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</si>
  <si>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</si>
  <si>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</si>
  <si>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</si>
  <si>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</si>
  <si>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</si>
  <si>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</si>
  <si>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</si>
  <si>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</si>
  <si>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</si>
  <si>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</si>
  <si>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</si>
  <si>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</si>
  <si>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</si>
  <si>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</si>
  <si>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</si>
  <si>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</si>
  <si>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</si>
  <si>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</si>
  <si>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</si>
  <si>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</si>
  <si>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</si>
  <si>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</si>
  <si>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</si>
  <si>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</si>
  <si>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</si>
  <si>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</si>
  <si>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</si>
  <si>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</si>
  <si>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</si>
  <si>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</si>
  <si>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</si>
  <si>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</si>
  <si>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</si>
  <si>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</si>
  <si>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</si>
  <si>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</si>
  <si>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</si>
  <si>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</si>
  <si>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</si>
  <si>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</si>
  <si>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</si>
  <si>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</si>
  <si>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</si>
  <si>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</si>
  <si>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</si>
  <si>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</si>
  <si>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</si>
  <si>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</si>
  <si>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</si>
  <si>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</si>
  <si>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</si>
  <si>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</si>
  <si>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</si>
  <si>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</si>
  <si>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</si>
  <si>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</si>
  <si>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</si>
  <si>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</si>
  <si>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</si>
  <si>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</si>
  <si>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</si>
  <si>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</si>
  <si>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</si>
  <si>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</si>
  <si>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</si>
  <si>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</si>
  <si>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</si>
  <si>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</si>
  <si>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</si>
  <si>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</si>
  <si>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</si>
  <si>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</si>
  <si>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</si>
  <si>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</si>
  <si>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</si>
  <si>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</si>
  <si>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</si>
  <si>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</si>
  <si>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</si>
  <si>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</si>
  <si>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</si>
  <si>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</si>
  <si>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</si>
  <si>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</si>
  <si>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</si>
  <si>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</si>
  <si>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</si>
  <si>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</si>
  <si>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</si>
  <si>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</si>
  <si>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</si>
  <si>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</si>
  <si>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</si>
  <si>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</si>
  <si>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</si>
  <si>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</si>
  <si>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</si>
  <si>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</si>
  <si>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</si>
  <si>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</si>
  <si>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</si>
  <si>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</si>
  <si>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</si>
  <si>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</si>
  <si>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</si>
  <si>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</si>
  <si>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</si>
  <si>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</si>
  <si>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</si>
  <si>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</si>
  <si>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</si>
  <si>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</si>
  <si>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</si>
  <si>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</si>
  <si>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</si>
  <si>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</si>
  <si>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</si>
  <si>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</si>
  <si>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</si>
  <si>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</si>
  <si>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</si>
  <si>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</si>
  <si>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</si>
  <si>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</si>
  <si>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</si>
  <si>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</si>
  <si>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</si>
  <si>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</si>
  <si>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</si>
  <si>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</si>
  <si>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</si>
  <si>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</si>
  <si>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</si>
  <si>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</si>
  <si>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</si>
  <si>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</si>
  <si>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</si>
  <si>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</si>
  <si>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</si>
  <si>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</si>
  <si>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</si>
  <si>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</si>
  <si>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</si>
  <si>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</si>
  <si>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</si>
  <si>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</si>
  <si>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</si>
  <si>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</si>
  <si>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</si>
  <si>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</si>
  <si>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</si>
  <si>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</si>
  <si>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</si>
  <si>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</si>
  <si>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</si>
  <si>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</si>
  <si>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</si>
  <si>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</si>
  <si>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</si>
  <si>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</si>
  <si>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</si>
  <si>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</si>
  <si>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</si>
  <si>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</si>
  <si>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</si>
  <si>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</si>
  <si>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</si>
  <si>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</si>
  <si>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</si>
  <si>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</si>
  <si>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</si>
  <si>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</si>
  <si>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</si>
  <si>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</si>
  <si>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</si>
  <si>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</si>
  <si>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</si>
  <si>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</si>
  <si>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</si>
  <si>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</si>
  <si>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</si>
  <si>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</si>
  <si>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</si>
  <si>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</si>
  <si>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</si>
  <si>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</si>
  <si>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</si>
  <si>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</si>
  <si>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</si>
  <si>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</si>
  <si>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</si>
  <si>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</si>
  <si>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</si>
  <si>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</si>
  <si>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</si>
  <si>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</si>
  <si>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</si>
  <si>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</si>
  <si>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</si>
  <si>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</si>
  <si>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</si>
  <si>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</si>
  <si>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</si>
  <si>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</si>
  <si>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</si>
  <si>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</si>
  <si>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</si>
  <si>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</si>
  <si>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</si>
  <si>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</si>
  <si>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</si>
  <si>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</si>
  <si>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</si>
  <si>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</si>
  <si>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</si>
  <si>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</si>
  <si>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</si>
  <si>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</si>
  <si>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</si>
  <si>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</si>
  <si>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</si>
  <si>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</si>
  <si>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</si>
  <si>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</si>
  <si>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</si>
  <si>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</si>
  <si>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</si>
  <si>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</si>
  <si>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</si>
  <si>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</si>
  <si>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</si>
  <si>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</si>
  <si>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</si>
  <si>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</si>
  <si>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</si>
  <si>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</si>
  <si>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</si>
  <si>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</si>
  <si>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</si>
  <si>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</si>
  <si>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</si>
  <si>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</si>
  <si>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</si>
  <si>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</si>
  <si>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</si>
  <si>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</si>
  <si>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</si>
  <si>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</si>
  <si>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</si>
  <si>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</si>
  <si>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</si>
  <si>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</si>
  <si>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</si>
  <si>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</si>
  <si>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</si>
  <si>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</si>
  <si>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</si>
  <si>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</si>
  <si>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</si>
  <si>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</si>
  <si>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</si>
  <si>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</si>
  <si>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</si>
  <si>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</si>
  <si>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</si>
  <si>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</si>
  <si>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</si>
  <si>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</si>
  <si>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</si>
  <si>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</si>
  <si>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</si>
  <si>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</si>
  <si>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</si>
  <si>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</si>
  <si>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</si>
  <si>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</si>
  <si>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</si>
  <si>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</si>
  <si>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</si>
  <si>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</si>
  <si>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</si>
  <si>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</si>
  <si>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</si>
  <si>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</si>
  <si>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</si>
  <si>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</si>
  <si>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</si>
  <si>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</si>
  <si>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</si>
  <si>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</si>
  <si>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</si>
  <si>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</si>
  <si>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</si>
  <si>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</si>
  <si>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</si>
  <si>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</si>
  <si>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</si>
  <si>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</si>
  <si>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</si>
  <si>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</si>
  <si>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</si>
  <si>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</si>
  <si>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</si>
  <si>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</si>
  <si>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</si>
  <si>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</si>
  <si>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</si>
  <si>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</si>
  <si>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</si>
  <si>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</si>
  <si>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</si>
  <si>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</si>
  <si>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</si>
  <si>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</si>
  <si>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</si>
  <si>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</si>
  <si>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</si>
  <si>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</si>
  <si>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</si>
  <si>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</si>
  <si>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</si>
  <si>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</si>
  <si>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</si>
  <si>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</si>
  <si>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</si>
  <si>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</si>
  <si>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</si>
  <si>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</si>
  <si>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</si>
  <si>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</si>
  <si>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</si>
  <si>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</si>
  <si>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</si>
  <si>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</si>
  <si>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</si>
  <si>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</si>
  <si>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</si>
  <si>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</si>
  <si>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</si>
  <si>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</si>
  <si>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</si>
  <si>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</si>
  <si>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</si>
  <si>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</si>
  <si>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</si>
  <si>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</si>
  <si>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</si>
  <si>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</si>
  <si>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</si>
  <si>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</si>
  <si>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</si>
  <si>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</si>
  <si>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</si>
  <si>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</si>
  <si>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</si>
  <si>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</si>
  <si>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</si>
  <si>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</si>
  <si>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</si>
  <si>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</si>
  <si>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</si>
  <si>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</si>
  <si>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</si>
  <si>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</si>
  <si>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</si>
  <si>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</si>
  <si>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</si>
  <si>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</si>
  <si>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</si>
  <si>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</si>
  <si>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</si>
  <si>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</si>
  <si>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</si>
  <si>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</si>
  <si>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</si>
  <si>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</si>
  <si>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</si>
  <si>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</si>
  <si>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</si>
  <si>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</si>
  <si>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</si>
  <si>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</si>
  <si>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</si>
  <si>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</si>
  <si>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</si>
  <si>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</si>
  <si>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</si>
  <si>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</si>
  <si>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</si>
  <si>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</si>
  <si>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</si>
  <si>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</si>
  <si>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</si>
  <si>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</si>
  <si>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</si>
  <si>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</si>
  <si>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</si>
  <si>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</si>
  <si>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</si>
  <si>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</si>
  <si>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</si>
  <si>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</si>
  <si>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</si>
  <si>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</si>
  <si>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</si>
  <si>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</si>
  <si>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</si>
  <si>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</si>
  <si>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</si>
  <si>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</si>
  <si>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</si>
  <si>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</si>
  <si>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</si>
  <si>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</si>
  <si>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</si>
  <si>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</si>
  <si>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</si>
  <si>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</si>
  <si>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</si>
  <si>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</si>
  <si>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</si>
  <si>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</si>
  <si>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</si>
  <si>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</si>
  <si>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</si>
  <si>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</si>
  <si>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</si>
  <si>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</si>
  <si>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</si>
  <si>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</si>
  <si>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</si>
  <si>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</si>
  <si>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</si>
  <si>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</si>
  <si>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</si>
  <si>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</si>
  <si>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</si>
  <si>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</si>
  <si>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</si>
  <si>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</si>
  <si>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</si>
  <si>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</si>
  <si>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</si>
  <si>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</si>
  <si>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</si>
  <si>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</si>
  <si>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</si>
  <si>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</si>
  <si>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</si>
  <si>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</si>
  <si>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</si>
  <si>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</si>
  <si>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</si>
  <si>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</si>
  <si>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</si>
  <si>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</si>
  <si>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</si>
  <si>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</si>
  <si>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</si>
  <si>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</si>
  <si>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</si>
  <si>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</si>
  <si>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</si>
  <si>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</si>
  <si>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</si>
  <si>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</si>
  <si>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</si>
  <si>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</si>
  <si>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</si>
  <si>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</si>
  <si>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</si>
  <si>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</si>
  <si>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</si>
  <si>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</si>
  <si>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</si>
  <si>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</si>
  <si>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</si>
  <si>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</si>
  <si>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</si>
  <si>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</si>
  <si>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</si>
  <si>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</si>
  <si>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</si>
  <si>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</si>
  <si>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</si>
  <si>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</si>
  <si>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</si>
  <si>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</si>
  <si>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</si>
  <si>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</si>
  <si>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</si>
  <si>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</si>
  <si>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</si>
  <si>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</si>
  <si>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</si>
  <si>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</si>
  <si>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</si>
  <si>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</si>
  <si>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</si>
  <si>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</si>
  <si>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</si>
  <si>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</si>
  <si>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</si>
  <si>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</si>
  <si>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</si>
  <si>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</si>
  <si>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</si>
  <si>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</si>
  <si>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</si>
  <si>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</si>
  <si>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</si>
  <si>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</si>
  <si>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</si>
  <si>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</si>
  <si>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</si>
  <si>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</si>
  <si>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</si>
  <si>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</si>
  <si>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</si>
  <si>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</si>
  <si>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</si>
  <si>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</si>
  <si>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</si>
  <si>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</si>
  <si>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</si>
  <si>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</si>
  <si>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</si>
  <si>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</si>
  <si>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</si>
  <si>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</si>
  <si>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</si>
  <si>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</si>
  <si>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</si>
  <si>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</si>
  <si>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</si>
  <si>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</si>
  <si>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</si>
  <si>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</si>
  <si>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</si>
  <si>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</si>
  <si>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</si>
  <si>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</si>
  <si>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</si>
  <si>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</si>
  <si>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</si>
  <si>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</si>
  <si>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</si>
  <si>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</si>
  <si>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</si>
  <si>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</si>
  <si>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</si>
  <si>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</si>
  <si>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</si>
  <si>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</si>
  <si>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</si>
  <si>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</si>
  <si>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</si>
  <si>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</si>
  <si>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</si>
  <si>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</si>
  <si>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</si>
  <si>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</si>
  <si>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</si>
  <si>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</si>
  <si>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</si>
  <si>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</si>
  <si>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</si>
  <si>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</si>
  <si>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</si>
  <si>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</si>
  <si>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</si>
  <si>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</si>
  <si>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</si>
  <si>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</si>
  <si>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</si>
  <si>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</si>
  <si>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</si>
  <si>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</si>
  <si>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</si>
  <si>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</si>
  <si>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</si>
  <si>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</si>
  <si>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</si>
  <si>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</si>
  <si>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</si>
  <si>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</si>
  <si>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</si>
  <si>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</si>
  <si>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</si>
  <si>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</si>
  <si>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</si>
  <si>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</si>
  <si>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</si>
  <si>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</si>
  <si>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</si>
  <si>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</si>
  <si>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</si>
  <si>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</si>
  <si>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</si>
  <si>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</si>
  <si>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</si>
  <si>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</si>
  <si>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</si>
  <si>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</si>
  <si>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</si>
  <si>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</si>
  <si>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</si>
  <si>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</si>
  <si>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</si>
  <si>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</si>
  <si>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</si>
  <si>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</si>
  <si>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</si>
  <si>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</si>
  <si>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</si>
  <si>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</si>
  <si>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</si>
  <si>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</si>
  <si>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</si>
  <si>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</si>
  <si>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</si>
  <si>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</si>
  <si>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</si>
  <si>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</si>
  <si>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</si>
  <si>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</si>
  <si>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</si>
  <si>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</si>
  <si>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</si>
  <si>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</si>
  <si>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</si>
  <si>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</si>
  <si>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</si>
  <si>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</si>
  <si>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</si>
  <si>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</si>
  <si>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</si>
  <si>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</si>
  <si>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</si>
  <si>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</si>
  <si>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</si>
  <si>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</si>
  <si>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</si>
  <si>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</si>
  <si>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</si>
  <si>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</si>
  <si>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</si>
  <si>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</si>
  <si>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</si>
  <si>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</si>
  <si>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</si>
  <si>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</si>
  <si>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</si>
  <si>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</si>
  <si>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</si>
  <si>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</si>
  <si>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</si>
  <si>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</si>
  <si>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</si>
  <si>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</si>
  <si>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</si>
  <si>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</si>
  <si>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</si>
  <si>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</si>
  <si>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</si>
  <si>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</si>
  <si>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</si>
  <si>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</si>
  <si>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</si>
  <si>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</si>
  <si>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</si>
  <si>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</si>
  <si>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</si>
  <si>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</si>
  <si>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</si>
  <si>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</si>
  <si>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</si>
  <si>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</si>
  <si>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</si>
  <si>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</si>
  <si>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</si>
  <si>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</si>
  <si>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</si>
  <si>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</si>
  <si>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</si>
  <si>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</si>
  <si>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</si>
  <si>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</si>
  <si>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</si>
  <si>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</si>
  <si>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</si>
  <si>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</si>
  <si>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</si>
  <si>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</si>
  <si>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</si>
  <si>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</si>
  <si>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</si>
  <si>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</si>
  <si>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</si>
  <si>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</si>
  <si>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</si>
  <si>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</si>
  <si>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</si>
  <si>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</si>
  <si>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</si>
  <si>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</si>
  <si>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</si>
  <si>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</si>
  <si>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</si>
  <si>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</si>
  <si>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</si>
  <si>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</si>
  <si>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</si>
  <si>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</si>
  <si>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</si>
  <si>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</si>
  <si>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</si>
  <si>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</si>
  <si>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</si>
  <si>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</si>
  <si>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</si>
  <si>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</si>
  <si>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</si>
  <si>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</si>
  <si>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</si>
  <si>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</si>
  <si>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</si>
  <si>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</si>
  <si>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</si>
  <si>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</si>
  <si>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</si>
  <si>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</si>
  <si>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</si>
  <si>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</si>
  <si>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</si>
  <si>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</si>
  <si>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</si>
  <si>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</si>
  <si>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</si>
  <si>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</si>
  <si>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</si>
  <si>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</si>
  <si>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</si>
  <si>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</si>
  <si>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</si>
  <si>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</si>
  <si>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</si>
  <si>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</si>
  <si>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</si>
  <si>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</si>
  <si>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</si>
  <si>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</si>
  <si>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</si>
  <si>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</si>
  <si>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</si>
  <si>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</si>
  <si>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</si>
  <si>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</si>
  <si>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</si>
  <si>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</si>
  <si>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</si>
  <si>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</si>
  <si>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</si>
  <si>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</si>
  <si>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</si>
  <si>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</si>
  <si>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</si>
  <si>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</si>
  <si>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</si>
  <si>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</si>
  <si>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</si>
  <si>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</si>
  <si>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</si>
  <si>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</si>
  <si>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</si>
  <si>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</si>
  <si>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</si>
  <si>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</si>
  <si>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</si>
  <si>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</si>
  <si>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</si>
  <si>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</si>
  <si>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</si>
  <si>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</si>
  <si>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</si>
  <si>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</si>
  <si>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</si>
  <si>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</si>
  <si>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</si>
  <si>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</si>
  <si>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</si>
  <si>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</si>
  <si>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</si>
  <si>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</si>
  <si>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</si>
  <si>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</si>
  <si>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</si>
  <si>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</si>
  <si>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</si>
  <si>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</si>
  <si>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</si>
  <si>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</si>
  <si>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</si>
  <si>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</si>
  <si>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</si>
  <si>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</si>
  <si>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</si>
  <si>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</si>
  <si>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</si>
  <si>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</si>
  <si>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</si>
  <si>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</si>
  <si>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</si>
  <si>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</si>
  <si>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</si>
  <si>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</si>
  <si>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</si>
  <si>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</si>
  <si>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</si>
  <si>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</si>
  <si>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</si>
  <si>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</si>
  <si>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</si>
  <si>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</si>
  <si>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</si>
  <si>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</si>
  <si>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</si>
  <si>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</si>
  <si>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</si>
  <si>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</si>
  <si>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</si>
  <si>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</si>
  <si>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</si>
  <si>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</si>
  <si>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</si>
  <si>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</si>
  <si>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</si>
  <si>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</si>
  <si>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</si>
  <si>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</si>
  <si>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</si>
  <si>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</si>
  <si>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</si>
  <si>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</si>
  <si>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</si>
  <si>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</si>
  <si>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</si>
  <si>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</si>
  <si>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</si>
  <si>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</si>
  <si>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</si>
  <si>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</si>
  <si>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</si>
  <si>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</si>
  <si>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</si>
  <si>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</si>
  <si>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</si>
  <si>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</si>
  <si>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</si>
  <si>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</si>
  <si>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</si>
  <si>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</si>
  <si>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</si>
  <si>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</si>
  <si>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</si>
  <si>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</si>
  <si>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</si>
  <si>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</si>
  <si>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</si>
  <si>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</si>
  <si>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</si>
  <si>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</si>
  <si>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</si>
  <si>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</si>
  <si>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</si>
  <si>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</si>
  <si>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</si>
  <si>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</si>
  <si>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</si>
  <si>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</si>
  <si>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</si>
  <si>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</si>
  <si>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</si>
  <si>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</si>
  <si>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</si>
  <si>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</si>
  <si>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</si>
  <si>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</si>
  <si>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</si>
  <si>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</si>
  <si>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</si>
  <si>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</si>
  <si>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</si>
  <si>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</si>
  <si>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</si>
  <si>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</si>
  <si>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</si>
  <si>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</si>
  <si>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</si>
  <si>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</si>
  <si>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</si>
  <si>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</si>
  <si>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</si>
  <si>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</si>
  <si>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</si>
  <si>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</si>
  <si>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</si>
  <si>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</si>
  <si>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</si>
  <si>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</si>
  <si>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</si>
  <si>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</si>
  <si>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</si>
  <si>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</si>
  <si>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</si>
  <si>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</si>
  <si>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</si>
  <si>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</si>
  <si>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</si>
  <si>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</si>
  <si>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</si>
  <si>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</si>
  <si>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</si>
  <si>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</si>
  <si>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</si>
  <si>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</si>
  <si>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</si>
  <si>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</si>
  <si>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</si>
  <si>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</si>
  <si>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</si>
  <si>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</si>
  <si>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</si>
  <si>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</si>
  <si>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</si>
  <si>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</si>
  <si>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</si>
  <si>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</si>
  <si>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</si>
  <si>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</si>
  <si>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</si>
  <si>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</si>
  <si>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</si>
  <si>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</si>
  <si>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</si>
  <si>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</si>
  <si>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</si>
  <si>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</si>
  <si>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</si>
  <si>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</si>
  <si>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</si>
  <si>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</si>
  <si>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</si>
  <si>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</si>
  <si>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</si>
  <si>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</si>
  <si>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</si>
  <si>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</si>
  <si>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</si>
  <si>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</si>
  <si>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</si>
  <si>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</si>
  <si>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</si>
  <si>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</si>
  <si>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</si>
  <si>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</si>
  <si>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</si>
  <si>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</si>
  <si>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</si>
  <si>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</si>
  <si>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</si>
  <si>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</si>
  <si>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</si>
  <si>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</si>
  <si>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</si>
  <si>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</si>
  <si>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</si>
  <si>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</si>
  <si>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</si>
  <si>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</si>
  <si>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</si>
  <si>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</si>
  <si>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</si>
  <si>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</si>
  <si>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</si>
  <si>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</si>
  <si>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</si>
  <si>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</si>
  <si>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</si>
  <si>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</si>
  <si>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</si>
  <si>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</si>
  <si>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</si>
  <si>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</si>
  <si>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</si>
  <si>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</si>
  <si>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</si>
  <si>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</si>
  <si>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</si>
  <si>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</si>
  <si>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</si>
  <si>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</si>
  <si>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</si>
  <si>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</si>
  <si>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</si>
  <si>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</si>
  <si>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</si>
  <si>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</si>
  <si>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</si>
  <si>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</si>
  <si>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</si>
  <si>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</si>
  <si>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</si>
  <si>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</si>
  <si>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</si>
  <si>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</si>
  <si>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</si>
  <si>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</si>
  <si>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</si>
  <si>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</si>
  <si>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</si>
  <si>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</si>
  <si>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</si>
  <si>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</si>
  <si>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</si>
  <si>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</si>
  <si>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</si>
  <si>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</si>
  <si>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</si>
  <si>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</si>
  <si>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</si>
  <si>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</si>
  <si>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</si>
  <si>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</si>
  <si>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</si>
  <si>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</si>
  <si>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</si>
  <si>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</si>
  <si>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</si>
  <si>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</si>
  <si>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</si>
  <si>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</si>
  <si>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</si>
  <si>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</si>
  <si>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</si>
  <si>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</si>
  <si>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</si>
  <si>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</si>
  <si>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</si>
  <si>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</si>
  <si>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</si>
  <si>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</si>
  <si>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</si>
  <si>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</si>
  <si>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</si>
  <si>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</si>
  <si>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</si>
  <si>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</si>
  <si>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</si>
  <si>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</si>
  <si>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</si>
  <si>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</si>
  <si>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</si>
  <si>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</si>
  <si>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</si>
  <si>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</si>
  <si>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</si>
  <si>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</si>
  <si>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</si>
  <si>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</si>
  <si>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</si>
  <si>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</si>
  <si>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</si>
  <si>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</si>
  <si>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</si>
  <si>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</si>
  <si>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</si>
  <si>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</si>
  <si>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</si>
  <si>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</si>
  <si>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</si>
  <si>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</si>
  <si>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</si>
  <si>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</si>
  <si>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</si>
  <si>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</si>
  <si>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</si>
  <si>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</si>
  <si>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</si>
  <si>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</si>
  <si>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</si>
  <si>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</si>
  <si>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</si>
  <si>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</si>
  <si>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</si>
  <si>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</si>
  <si>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</si>
  <si>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</si>
  <si>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</si>
  <si>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</si>
  <si>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</si>
  <si>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</si>
  <si>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</si>
  <si>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</si>
  <si>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</si>
  <si>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</si>
  <si>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</si>
  <si>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</si>
  <si>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</si>
  <si>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</si>
  <si>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</si>
  <si>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</si>
  <si>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</si>
  <si>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</si>
  <si>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</si>
  <si>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</si>
  <si>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</si>
  <si>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</si>
  <si>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</si>
  <si>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</si>
  <si>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</si>
  <si>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</si>
  <si>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</si>
  <si>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</si>
  <si>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</si>
  <si>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</si>
  <si>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</si>
  <si>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</si>
  <si>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</si>
  <si>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</si>
  <si>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</si>
  <si>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</si>
  <si>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</si>
  <si>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</si>
  <si>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</si>
  <si>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</si>
  <si>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</si>
  <si>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</si>
  <si>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</si>
  <si>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</si>
  <si>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</si>
  <si>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</si>
  <si>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</si>
  <si>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</si>
  <si>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</si>
  <si>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</si>
  <si>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</si>
  <si>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</si>
  <si>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</si>
  <si>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</si>
  <si>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</si>
  <si>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</si>
  <si>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</si>
  <si>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</si>
  <si>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</si>
  <si>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</si>
  <si>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</si>
  <si>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</si>
  <si>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</si>
  <si>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</si>
  <si>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</si>
  <si>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</si>
  <si>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</si>
  <si>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</si>
  <si>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</si>
  <si>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</si>
  <si>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</si>
  <si>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</si>
  <si>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</si>
  <si>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</si>
  <si>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</si>
  <si>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</si>
  <si>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</si>
  <si>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</si>
  <si>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</si>
  <si>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</si>
  <si>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</si>
  <si>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</si>
  <si>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</si>
  <si>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</si>
  <si>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</si>
  <si>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</si>
  <si>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</si>
  <si>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</si>
  <si>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</si>
  <si>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</si>
  <si>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</si>
  <si>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</si>
  <si>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</si>
  <si>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</si>
  <si>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</si>
  <si>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</si>
  <si>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</si>
  <si>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</si>
  <si>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</si>
  <si>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</si>
  <si>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</si>
  <si>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</si>
  <si>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</si>
  <si>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</si>
  <si>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</si>
  <si>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</si>
  <si>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</si>
  <si>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</si>
  <si>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</si>
  <si>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</si>
  <si>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</si>
  <si>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</si>
  <si>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</si>
  <si>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</si>
  <si>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</si>
  <si>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</si>
  <si>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</si>
  <si>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</si>
  <si>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</si>
  <si>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</si>
  <si>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</si>
  <si>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</si>
  <si>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</si>
  <si>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</si>
  <si>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</si>
  <si>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</si>
  <si>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</si>
  <si>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</si>
  <si>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</si>
  <si>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</si>
  <si>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</si>
  <si>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</si>
  <si>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</si>
  <si>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</si>
  <si>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</si>
  <si>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</si>
  <si>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</si>
  <si>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</si>
  <si>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</si>
  <si>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</si>
  <si>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</si>
  <si>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</si>
  <si>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</si>
  <si>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</si>
  <si>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</si>
  <si>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</si>
  <si>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</si>
  <si>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</si>
  <si>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</si>
  <si>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</si>
  <si>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</si>
  <si>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</si>
  <si>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</si>
  <si>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</si>
  <si>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</si>
  <si>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</si>
  <si>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</si>
  <si>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</si>
  <si>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</si>
  <si>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</si>
  <si>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</si>
  <si>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</si>
  <si>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</si>
  <si>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</si>
  <si>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</si>
  <si>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</si>
  <si>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</si>
  <si>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</si>
  <si>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</si>
  <si>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</si>
  <si>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</si>
  <si>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</si>
  <si>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</si>
  <si>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</si>
  <si>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</si>
  <si>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</si>
  <si>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</si>
  <si>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</si>
  <si>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</si>
  <si>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</si>
  <si>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</si>
  <si>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</si>
  <si>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</si>
  <si>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</si>
  <si>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</si>
  <si>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</si>
  <si>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</si>
  <si>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</si>
  <si>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</si>
  <si>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</si>
  <si>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</si>
  <si>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</si>
  <si>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</si>
  <si>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</si>
  <si>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</si>
  <si>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</si>
  <si>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</si>
  <si>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</si>
  <si>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</si>
  <si>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</si>
  <si>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</si>
  <si>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</si>
  <si>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</si>
  <si>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</si>
  <si>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</si>
  <si>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</si>
  <si>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</si>
  <si>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</si>
  <si>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</si>
  <si>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</si>
  <si>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</si>
  <si>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</si>
  <si>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</si>
  <si>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</si>
  <si>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</si>
  <si>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</si>
  <si>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</si>
  <si>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</si>
  <si>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</si>
  <si>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</si>
  <si>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</si>
  <si>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</si>
  <si>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</si>
  <si>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</si>
  <si>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</si>
  <si>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</si>
  <si>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</si>
  <si>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</si>
  <si>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</si>
  <si>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</si>
  <si>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</si>
  <si>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</si>
  <si>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</si>
  <si>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</si>
  <si>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</si>
  <si>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</si>
  <si>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</si>
  <si>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</si>
  <si>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</si>
  <si>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</si>
  <si>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</si>
  <si>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</si>
  <si>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</si>
  <si>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</si>
  <si>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</si>
  <si>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</si>
  <si>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</si>
  <si>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</si>
  <si>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</si>
  <si>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</si>
  <si>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</si>
  <si>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</si>
  <si>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</si>
  <si>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</si>
  <si>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</si>
  <si>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</si>
  <si>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</si>
  <si>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</si>
  <si>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</si>
  <si>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</si>
  <si>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</si>
  <si>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</si>
  <si>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</si>
  <si>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</si>
  <si>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</si>
  <si>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</si>
  <si>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</si>
  <si>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</si>
  <si>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</si>
  <si>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</si>
  <si>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</si>
  <si>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</si>
  <si>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</si>
  <si>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</si>
  <si>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</si>
  <si>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</si>
  <si>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</si>
  <si>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</si>
  <si>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</si>
  <si>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</si>
  <si>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</si>
  <si>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</si>
  <si>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</si>
  <si>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</si>
  <si>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</si>
  <si>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</si>
  <si>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</si>
  <si>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</si>
  <si>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</si>
  <si>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</si>
  <si>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</si>
  <si>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</si>
  <si>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</si>
  <si>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</si>
  <si>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</si>
  <si>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</si>
  <si>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</si>
  <si>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</si>
  <si>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</si>
  <si>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</si>
  <si>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</si>
  <si>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</si>
  <si>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</si>
  <si>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</si>
  <si>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</si>
  <si>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</si>
  <si>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</si>
  <si>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</si>
  <si>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</si>
  <si>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</si>
  <si>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</si>
  <si>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</si>
  <si>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</si>
  <si>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</si>
  <si>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</si>
  <si>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</si>
  <si>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</si>
  <si>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</si>
  <si>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</si>
  <si>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</si>
  <si>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</si>
  <si>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</si>
  <si>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</si>
  <si>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</si>
  <si>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</si>
  <si>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</si>
  <si>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</si>
  <si>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</si>
  <si>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</si>
  <si>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</si>
  <si>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</si>
  <si>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</si>
  <si>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</si>
  <si>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</si>
  <si>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</si>
  <si>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</si>
  <si>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</si>
  <si>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</si>
  <si>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</si>
  <si>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</si>
  <si>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</si>
  <si>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</si>
  <si>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</si>
  <si>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</si>
  <si>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</si>
  <si>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</si>
  <si>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</si>
  <si>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</si>
  <si>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</si>
  <si>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</si>
  <si>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</si>
  <si>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</si>
  <si>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</si>
  <si>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</si>
  <si>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</si>
  <si>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</si>
  <si>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</si>
  <si>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</si>
  <si>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</si>
  <si>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</si>
  <si>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</si>
  <si>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</si>
  <si>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</si>
  <si>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</si>
  <si>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</si>
  <si>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</si>
  <si>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</si>
  <si>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</si>
  <si>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</si>
  <si>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</si>
  <si>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</si>
  <si>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</si>
  <si>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</si>
  <si>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</si>
  <si>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</si>
  <si>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</si>
  <si>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</si>
  <si>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</si>
  <si>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</si>
  <si>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</si>
  <si>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</si>
  <si>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</si>
  <si>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</si>
  <si>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</si>
  <si>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</si>
  <si>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</si>
  <si>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</si>
  <si>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</si>
  <si>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</si>
  <si>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</si>
  <si>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</si>
  <si>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</si>
  <si>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</si>
  <si>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</si>
  <si>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</si>
  <si>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</si>
  <si>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</si>
  <si>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</si>
  <si>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</si>
  <si>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</si>
  <si>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</si>
  <si>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</si>
  <si>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</si>
  <si>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</si>
  <si>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</si>
  <si>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</si>
  <si>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</si>
  <si>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</si>
  <si>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</si>
  <si>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</si>
  <si>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</si>
  <si>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</si>
  <si>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</si>
  <si>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</si>
  <si>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</si>
  <si>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</si>
  <si>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</si>
  <si>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</si>
  <si>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</si>
  <si>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</si>
  <si>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</si>
  <si>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</si>
  <si>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</si>
  <si>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</si>
  <si>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</si>
  <si>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</si>
  <si>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</si>
  <si>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</si>
  <si>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</si>
  <si>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</si>
  <si>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</si>
  <si>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</si>
  <si>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</si>
  <si>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</si>
  <si>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</si>
  <si>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</si>
  <si>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</si>
  <si>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</si>
  <si>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</si>
  <si>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</si>
  <si>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</si>
  <si>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</si>
  <si>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</si>
  <si>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</si>
  <si>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</si>
  <si>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</si>
  <si>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</si>
  <si>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</si>
  <si>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</si>
  <si>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</si>
  <si>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</si>
  <si>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</si>
  <si>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</si>
  <si>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</si>
  <si>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</si>
  <si>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</si>
  <si>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</si>
  <si>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</si>
  <si>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</si>
  <si>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</si>
  <si>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</si>
  <si>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</si>
  <si>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</si>
  <si>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</si>
  <si>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</si>
  <si>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</si>
  <si>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</si>
  <si>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</si>
  <si>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</si>
  <si>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</si>
  <si>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</si>
  <si>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</si>
  <si>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</si>
  <si>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</si>
  <si>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</si>
  <si>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</si>
  <si>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</si>
  <si>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</si>
  <si>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</si>
  <si>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</si>
  <si>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</si>
  <si>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</si>
  <si>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</si>
  <si>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</si>
  <si>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</si>
  <si>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</si>
  <si>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</si>
  <si>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</si>
  <si>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</si>
  <si>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</si>
  <si>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</si>
  <si>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</si>
  <si>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</si>
  <si>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</si>
  <si>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</si>
  <si>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</si>
  <si>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</si>
  <si>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</si>
  <si>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</si>
  <si>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</si>
  <si>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</si>
  <si>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</si>
  <si>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</si>
  <si>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</si>
  <si>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</si>
  <si>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</si>
  <si>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</si>
  <si>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</si>
  <si>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</si>
  <si>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</si>
  <si>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</si>
  <si>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</si>
  <si>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</si>
  <si>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</si>
  <si>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</si>
  <si>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</si>
  <si>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</si>
  <si>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</si>
  <si>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</si>
  <si>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</si>
  <si>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</si>
  <si>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</si>
  <si>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</si>
  <si>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</si>
  <si>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</si>
  <si>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</si>
  <si>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</si>
  <si>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</si>
  <si>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</si>
  <si>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</si>
  <si>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</si>
  <si>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</si>
  <si>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</si>
  <si>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</si>
  <si>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</si>
  <si>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</si>
  <si>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</si>
  <si>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</si>
  <si>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</si>
  <si>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</si>
  <si>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</si>
  <si>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</si>
  <si>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</si>
  <si>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</si>
  <si>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</si>
  <si>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</si>
  <si>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</si>
  <si>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</si>
  <si>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</si>
  <si>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</si>
  <si>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</si>
  <si>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</si>
  <si>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</si>
  <si>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</si>
  <si>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</si>
  <si>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</si>
  <si>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</si>
  <si>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</si>
  <si>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</si>
  <si>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</si>
  <si>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</si>
  <si>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</si>
  <si>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</si>
  <si>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</si>
  <si>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</si>
  <si>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</si>
  <si>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</si>
  <si>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</si>
  <si>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</si>
  <si>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</si>
  <si>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</si>
  <si>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</si>
  <si>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</si>
  <si>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</si>
  <si>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</si>
  <si>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</si>
  <si>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</si>
  <si>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</si>
  <si>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</si>
  <si>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</si>
  <si>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</si>
  <si>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</si>
  <si>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</si>
  <si>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</si>
  <si>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</si>
  <si>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</si>
  <si>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</si>
  <si>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</si>
  <si>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</si>
  <si>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</si>
  <si>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</si>
  <si>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</si>
  <si>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</si>
  <si>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</si>
  <si>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</si>
  <si>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</si>
  <si>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</si>
  <si>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</si>
  <si>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</si>
  <si>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</si>
  <si>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</si>
  <si>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</si>
  <si>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</si>
  <si>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</si>
  <si>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</si>
  <si>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</si>
  <si>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</si>
  <si>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</si>
  <si>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</si>
  <si>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</si>
  <si>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</si>
  <si>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</si>
  <si>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</si>
  <si>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</si>
  <si>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</si>
  <si>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</si>
  <si>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</si>
  <si>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</si>
  <si>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</si>
  <si>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</si>
  <si>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</si>
  <si>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</si>
  <si>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</si>
  <si>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</si>
  <si>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</si>
  <si>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</si>
  <si>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</si>
  <si>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</si>
  <si>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</si>
  <si>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</si>
  <si>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</si>
  <si>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</si>
  <si>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</si>
  <si>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</si>
  <si>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</si>
  <si>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</si>
  <si>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</si>
  <si>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</si>
  <si>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</si>
  <si>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</si>
  <si>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</si>
  <si>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</si>
  <si>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</si>
  <si>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</si>
  <si>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</si>
  <si>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</si>
  <si>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</si>
  <si>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</si>
  <si>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</si>
  <si>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</si>
  <si>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</si>
  <si>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</si>
  <si>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</si>
  <si>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</si>
  <si>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</si>
  <si>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</si>
  <si>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</si>
  <si>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</si>
  <si>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</si>
  <si>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</si>
  <si>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</si>
  <si>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</si>
  <si>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</si>
  <si>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</si>
  <si>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</si>
  <si>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</si>
  <si>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</si>
  <si>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</si>
  <si>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</si>
  <si>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</si>
  <si>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</si>
  <si>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</si>
  <si>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</si>
  <si>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</si>
  <si>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</si>
  <si>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</si>
  <si>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</si>
  <si>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</si>
  <si>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</si>
  <si>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</si>
  <si>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</si>
  <si>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</si>
  <si>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</si>
  <si>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</si>
  <si>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</si>
  <si>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</si>
  <si>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</si>
  <si>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</si>
  <si>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</si>
  <si>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</si>
  <si>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</si>
  <si>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</si>
  <si>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</si>
  <si>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</si>
  <si>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</si>
  <si>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</si>
  <si>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</si>
  <si>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</si>
  <si>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</si>
  <si>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</si>
  <si>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</si>
  <si>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</si>
  <si>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</si>
  <si>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</si>
  <si>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</si>
  <si>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</si>
  <si>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</si>
  <si>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</si>
  <si>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</si>
  <si>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</si>
  <si>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</si>
  <si>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</si>
  <si>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</si>
  <si>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</si>
  <si>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</si>
  <si>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</si>
  <si>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</si>
  <si>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</si>
  <si>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</si>
  <si>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</si>
  <si>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</si>
  <si>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</si>
  <si>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</si>
  <si>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</si>
  <si>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</si>
  <si>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</si>
  <si>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</si>
  <si>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</si>
  <si>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</si>
  <si>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</si>
  <si>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</si>
  <si>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</si>
  <si>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</si>
  <si>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</si>
  <si>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</si>
  <si>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</si>
  <si>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</si>
  <si>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</si>
  <si>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</si>
  <si>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</si>
  <si>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</si>
  <si>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</si>
  <si>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</si>
  <si>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</si>
  <si>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</si>
  <si>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</si>
  <si>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</si>
  <si>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</si>
  <si>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</si>
  <si>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</si>
  <si>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</si>
  <si>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</si>
  <si>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</si>
  <si>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</si>
  <si>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</si>
  <si>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</si>
  <si>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</si>
  <si>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</si>
  <si>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</si>
  <si>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</si>
  <si>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</si>
  <si>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</si>
  <si>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</si>
  <si>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</si>
  <si>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</si>
  <si>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</si>
  <si>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</si>
  <si>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</si>
  <si>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</si>
  <si>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</si>
  <si>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</si>
  <si>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</si>
  <si>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</si>
  <si>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</si>
  <si>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</si>
  <si>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</si>
  <si>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</si>
  <si>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</si>
  <si>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</si>
  <si>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</si>
  <si>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</si>
  <si>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</si>
  <si>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</si>
  <si>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</si>
  <si>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</si>
  <si>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</si>
  <si>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</si>
  <si>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</si>
  <si>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</si>
  <si>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</si>
  <si>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</si>
  <si>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</si>
  <si>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</si>
  <si>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</si>
  <si>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</si>
  <si>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</si>
  <si>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</si>
  <si>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</si>
  <si>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</si>
  <si>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</si>
  <si>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</si>
  <si>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</si>
  <si>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</si>
  <si>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</si>
  <si>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</si>
  <si>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</si>
  <si>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</si>
  <si>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</si>
  <si>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</si>
  <si>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</si>
  <si>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</si>
  <si>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</si>
  <si>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</si>
  <si>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</si>
  <si>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</si>
  <si>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</si>
  <si>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</si>
  <si>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</si>
  <si>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</si>
  <si>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</si>
  <si>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</si>
  <si>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</si>
  <si>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</si>
  <si>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</si>
  <si>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</si>
  <si>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</si>
  <si>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</si>
  <si>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</si>
  <si>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</si>
  <si>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</si>
  <si>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</si>
  <si>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</si>
  <si>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</si>
  <si>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</si>
  <si>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</si>
  <si>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</si>
  <si>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</si>
  <si>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</si>
  <si>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</si>
  <si>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</si>
  <si>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</si>
  <si>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</si>
  <si>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</si>
  <si>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</si>
  <si>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</si>
  <si>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</si>
  <si>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</si>
  <si>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</si>
  <si>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</si>
  <si>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</si>
  <si>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</si>
  <si>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</si>
  <si>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</si>
  <si>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</si>
  <si>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</si>
  <si>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</si>
  <si>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</si>
  <si>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</si>
  <si>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</si>
  <si>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</si>
  <si>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</si>
  <si>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</si>
  <si>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</si>
  <si>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</si>
  <si>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</si>
  <si>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</si>
  <si>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</si>
  <si>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</si>
  <si>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</si>
  <si>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</si>
  <si>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</si>
  <si>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</si>
  <si>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</si>
  <si>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</si>
  <si>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</si>
  <si>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</si>
  <si>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</si>
  <si>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</si>
  <si>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</si>
  <si>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</si>
  <si>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</si>
  <si>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</si>
  <si>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</si>
  <si>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</si>
  <si>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</si>
  <si>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</si>
  <si>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</si>
  <si>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</si>
  <si>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</si>
  <si>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</si>
  <si>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</si>
  <si>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</si>
  <si>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</si>
  <si>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</si>
  <si>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</si>
  <si>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</si>
  <si>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</si>
  <si>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</si>
  <si>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</si>
  <si>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</si>
  <si>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</si>
  <si>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</si>
  <si>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</si>
  <si>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</si>
  <si>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</si>
  <si>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</si>
  <si>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</si>
  <si>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</si>
  <si>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</si>
  <si>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</si>
  <si>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</si>
  <si>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</si>
  <si>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</si>
  <si>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</si>
  <si>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</si>
  <si>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</si>
  <si>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</si>
  <si>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</si>
  <si>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</si>
  <si>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</si>
  <si>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</si>
  <si>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</si>
  <si>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</si>
  <si>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</si>
  <si>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</si>
  <si>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</si>
  <si>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</si>
  <si>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</si>
  <si>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</si>
  <si>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</si>
  <si>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</si>
  <si>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</si>
  <si>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</si>
  <si>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</si>
  <si>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</si>
  <si>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</si>
  <si>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</si>
  <si>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</si>
  <si>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</si>
  <si>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</si>
  <si>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</si>
  <si>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</si>
  <si>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</si>
  <si>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</si>
  <si>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</si>
  <si>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</si>
  <si>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</si>
  <si>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</si>
  <si>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</si>
  <si>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</si>
  <si>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</si>
  <si>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</si>
  <si>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</si>
  <si>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</si>
  <si>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</si>
  <si>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</si>
  <si>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</si>
  <si>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</si>
  <si>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</si>
  <si>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</si>
  <si>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</si>
  <si>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</si>
  <si>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</si>
  <si>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</si>
  <si>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</si>
  <si>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</si>
  <si>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</si>
  <si>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</si>
  <si>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</si>
  <si>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</si>
  <si>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</si>
  <si>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</si>
  <si>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</si>
  <si>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</si>
  <si>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</si>
  <si>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</si>
  <si>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</si>
  <si>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</si>
  <si>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</si>
  <si>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</si>
  <si>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</si>
  <si>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</si>
  <si>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</si>
  <si>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</si>
  <si>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</si>
  <si>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</si>
  <si>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</si>
  <si>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</si>
  <si>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</si>
  <si>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</si>
  <si>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</si>
  <si>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</si>
  <si>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</si>
  <si>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</si>
  <si>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</si>
  <si>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</si>
  <si>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</si>
  <si>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</si>
  <si>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</si>
  <si>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</si>
  <si>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</si>
  <si>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</si>
  <si>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</si>
  <si>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</si>
  <si>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</si>
  <si>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</si>
  <si>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</si>
  <si>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</si>
  <si>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</si>
  <si>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</si>
  <si>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</si>
  <si>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</si>
  <si>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</si>
  <si>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</si>
  <si>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</si>
  <si>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</si>
  <si>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</si>
  <si>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</si>
  <si>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</si>
  <si>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</si>
  <si>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</si>
  <si>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</si>
  <si>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</si>
  <si>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</si>
  <si>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</si>
  <si>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</si>
  <si>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</si>
  <si>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</si>
  <si>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</si>
  <si>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</si>
  <si>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</si>
  <si>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</si>
  <si>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</si>
  <si>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</si>
  <si>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</si>
  <si>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</si>
  <si>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</si>
  <si>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</si>
  <si>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</si>
  <si>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</si>
  <si>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</si>
  <si>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</si>
  <si>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</si>
  <si>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</si>
  <si>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</si>
  <si>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</si>
  <si>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</si>
  <si>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</si>
  <si>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</si>
  <si>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</si>
  <si>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</si>
  <si>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</si>
  <si>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</si>
  <si>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</si>
  <si>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</si>
  <si>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</si>
  <si>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</si>
  <si>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</si>
  <si>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</si>
  <si>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</si>
  <si>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</si>
  <si>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</si>
  <si>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</si>
  <si>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</si>
  <si>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</si>
  <si>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</si>
  <si>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</si>
  <si>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</si>
  <si>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</si>
  <si>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</si>
  <si>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</si>
  <si>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</si>
  <si>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</si>
  <si>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</si>
  <si>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</si>
  <si>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</si>
  <si>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</si>
  <si>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</si>
  <si>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</si>
  <si>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</si>
  <si>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</si>
  <si>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</si>
  <si>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</si>
  <si>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</si>
  <si>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</si>
  <si>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</si>
  <si>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</si>
  <si>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</si>
  <si>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</si>
  <si>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</si>
  <si>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</si>
  <si>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</si>
  <si>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</si>
  <si>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</si>
  <si>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</si>
  <si>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</si>
  <si>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</si>
  <si>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</si>
  <si>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</si>
  <si>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</si>
  <si>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</si>
  <si>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</si>
  <si>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</si>
  <si>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</si>
  <si>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</si>
  <si>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</si>
  <si>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</si>
  <si>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</si>
  <si>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</si>
  <si>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</si>
  <si>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</si>
  <si>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</si>
  <si>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</si>
  <si>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</si>
  <si>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</si>
  <si>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</si>
  <si>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</si>
  <si>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</si>
  <si>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</si>
  <si>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</si>
  <si>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</si>
  <si>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</si>
  <si>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</si>
  <si>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</si>
  <si>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</si>
  <si>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</si>
  <si>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</si>
  <si>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</si>
  <si>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</si>
  <si>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</si>
  <si>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</si>
  <si>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</si>
  <si>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</si>
  <si>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</si>
  <si>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</si>
  <si>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</si>
  <si>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</si>
  <si>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</si>
  <si>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</si>
  <si>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</si>
  <si>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</si>
  <si>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</si>
  <si>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</si>
  <si>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</si>
  <si>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</si>
  <si>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</si>
  <si>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</si>
  <si>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</si>
  <si>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</si>
  <si>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</si>
  <si>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</si>
  <si>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</si>
  <si>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</si>
  <si>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</si>
  <si>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</si>
  <si>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</si>
  <si>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</si>
  <si>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</si>
  <si>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</si>
  <si>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</si>
  <si>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</si>
  <si>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</si>
  <si>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</si>
  <si>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</si>
  <si>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</si>
  <si>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</si>
  <si>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</si>
  <si>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</si>
  <si>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</si>
  <si>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</si>
  <si>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</si>
  <si>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</si>
  <si>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</si>
  <si>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</si>
  <si>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</si>
  <si>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</si>
  <si>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</si>
  <si>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</si>
  <si>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</si>
  <si>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</si>
  <si>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</si>
  <si>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</si>
  <si>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</si>
  <si>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</si>
  <si>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</si>
  <si>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</si>
  <si>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</si>
  <si>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</si>
  <si>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</si>
  <si>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</si>
  <si>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</si>
  <si>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</si>
  <si>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</si>
  <si>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</si>
  <si>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</si>
  <si>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</si>
  <si>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</si>
  <si>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</si>
  <si>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</si>
  <si>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</si>
  <si>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</si>
  <si>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</si>
  <si>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</si>
  <si>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</si>
  <si>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</si>
  <si>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</si>
  <si>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</si>
  <si>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</si>
  <si>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</si>
  <si>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</si>
  <si>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</si>
  <si>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</si>
  <si>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</si>
  <si>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</si>
  <si>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</si>
  <si>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</si>
  <si>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</si>
  <si>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</si>
  <si>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</si>
  <si>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</si>
  <si>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</si>
  <si>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</si>
  <si>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</si>
  <si>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</si>
  <si>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</si>
  <si>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</si>
  <si>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</si>
  <si>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</si>
  <si>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</si>
  <si>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</si>
  <si>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</si>
  <si>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</si>
  <si>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</si>
  <si>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</si>
  <si>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</si>
  <si>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</si>
  <si>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</si>
  <si>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</si>
  <si>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</si>
  <si>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</si>
  <si>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</si>
  <si>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</si>
  <si>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</si>
  <si>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</si>
  <si>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</si>
  <si>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</si>
  <si>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</si>
  <si>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</si>
  <si>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</si>
  <si>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</si>
  <si>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</si>
  <si>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</si>
  <si>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</si>
  <si>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</si>
  <si>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</si>
  <si>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</si>
  <si>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</si>
  <si>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</si>
  <si>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</si>
  <si>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</si>
  <si>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</si>
  <si>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</si>
  <si>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</si>
  <si>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</si>
  <si>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</si>
  <si>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</si>
  <si>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</si>
  <si>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</si>
  <si>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</si>
  <si>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</si>
  <si>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</si>
  <si>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</si>
  <si>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</si>
  <si>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</si>
  <si>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</si>
  <si>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</si>
  <si>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</si>
  <si>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</si>
  <si>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</si>
  <si>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</si>
  <si>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</si>
  <si>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</si>
  <si>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</si>
  <si>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</si>
  <si>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</si>
  <si>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</si>
  <si>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</si>
  <si>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</si>
  <si>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</si>
  <si>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</si>
  <si>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</si>
  <si>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</si>
  <si>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</si>
  <si>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</si>
  <si>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</si>
  <si>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</si>
  <si>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</si>
  <si>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</si>
  <si>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</si>
  <si>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</si>
  <si>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</si>
  <si>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</si>
  <si>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</si>
  <si>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</si>
  <si>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</si>
  <si>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</si>
  <si>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</si>
  <si>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</si>
  <si>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</si>
  <si>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</si>
  <si>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</si>
  <si>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</si>
  <si>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</si>
  <si>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</si>
  <si>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</si>
  <si>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</si>
  <si>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</si>
  <si>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</si>
  <si>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</si>
  <si>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</si>
  <si>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</si>
  <si>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</si>
  <si>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</si>
  <si>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</si>
  <si>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</si>
  <si>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</si>
  <si>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</si>
  <si>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</si>
  <si>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</si>
  <si>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</si>
  <si>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</si>
  <si>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</si>
  <si>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</si>
  <si>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</si>
  <si>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</si>
  <si>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</si>
  <si>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</si>
  <si>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</si>
  <si>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</si>
  <si>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</si>
  <si>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</si>
  <si>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</si>
  <si>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</si>
  <si>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</si>
  <si>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</si>
  <si>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</si>
  <si>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</si>
  <si>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</si>
  <si>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</si>
  <si>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</si>
  <si>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</si>
  <si>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</si>
  <si>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</si>
  <si>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</si>
  <si>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</si>
  <si>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</si>
  <si>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</si>
  <si>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</si>
  <si>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</si>
  <si>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</si>
  <si>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</si>
  <si>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</si>
  <si>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</si>
  <si>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</si>
  <si>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</si>
  <si>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</si>
  <si>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</si>
  <si>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</si>
  <si>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</si>
  <si>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</si>
  <si>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</si>
  <si>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</si>
  <si>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</si>
  <si>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</si>
  <si>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</si>
  <si>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</si>
  <si>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</si>
  <si>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</si>
  <si>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</si>
  <si>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</si>
  <si>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</si>
  <si>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</si>
  <si>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</si>
  <si>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</si>
  <si>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</si>
  <si>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</si>
  <si>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</si>
  <si>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</si>
  <si>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</si>
  <si>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</si>
  <si>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</si>
  <si>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</si>
  <si>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</si>
  <si>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</si>
  <si>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</si>
  <si>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</si>
  <si>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</si>
  <si>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</si>
  <si>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</si>
  <si>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</si>
  <si>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</si>
  <si>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</si>
  <si>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</si>
  <si>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</si>
  <si>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</si>
  <si>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</si>
  <si>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</si>
  <si>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</si>
  <si>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</si>
  <si>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</si>
  <si>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</si>
  <si>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</si>
  <si>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</si>
  <si>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</si>
  <si>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</si>
  <si>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</si>
  <si>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</si>
  <si>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</si>
  <si>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</si>
  <si>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</si>
  <si>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</si>
  <si>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</si>
  <si>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</si>
  <si>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</si>
  <si>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</si>
  <si>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</si>
  <si>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</si>
  <si>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</si>
  <si>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</si>
  <si>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</si>
  <si>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</si>
  <si>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</si>
  <si>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</si>
  <si>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</si>
  <si>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</si>
  <si>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</si>
  <si>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</si>
  <si>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</si>
  <si>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</si>
  <si>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</si>
  <si>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</si>
  <si>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</si>
  <si>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</si>
  <si>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</si>
  <si>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</si>
  <si>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</si>
  <si>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</si>
  <si>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</si>
  <si>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</si>
  <si>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</si>
  <si>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</si>
  <si>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</si>
  <si>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</si>
  <si>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</si>
  <si>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</si>
  <si>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</si>
  <si>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</si>
  <si>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</si>
  <si>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</si>
  <si>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</si>
  <si>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</si>
  <si>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</si>
  <si>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</si>
  <si>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</si>
  <si>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</si>
  <si>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</si>
  <si>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</si>
  <si>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</si>
  <si>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</si>
  <si>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</si>
  <si>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</si>
  <si>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</si>
  <si>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</si>
  <si>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</si>
  <si>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</si>
  <si>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</si>
  <si>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</si>
  <si>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</si>
  <si>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</si>
  <si>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</si>
  <si>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</si>
  <si>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</si>
  <si>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</si>
  <si>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</si>
  <si>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</si>
  <si>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</si>
  <si>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</si>
  <si>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</si>
  <si>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</si>
  <si>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</si>
  <si>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</si>
  <si>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</si>
  <si>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</si>
  <si>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</si>
  <si>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</si>
  <si>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</si>
  <si>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</si>
  <si>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</si>
  <si>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</si>
  <si>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</si>
  <si>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</si>
  <si>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</si>
  <si>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</si>
  <si>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</si>
  <si>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</si>
  <si>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</si>
  <si>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</si>
  <si>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</si>
  <si>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</si>
  <si>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</si>
  <si>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</si>
  <si>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</si>
  <si>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</si>
  <si>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</si>
  <si>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</si>
  <si>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</si>
  <si>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</si>
  <si>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</si>
  <si>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</si>
  <si>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</si>
  <si>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</si>
  <si>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</si>
  <si>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</si>
  <si>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</si>
  <si>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</si>
  <si>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</si>
  <si>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</si>
  <si>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</si>
  <si>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</si>
  <si>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</si>
  <si>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</si>
  <si>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</si>
  <si>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</si>
  <si>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</si>
  <si>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</si>
  <si>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</si>
  <si>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</si>
  <si>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</si>
  <si>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</si>
  <si>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</si>
  <si>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</si>
  <si>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</si>
  <si>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</si>
  <si>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</si>
  <si>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</si>
  <si>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</si>
  <si>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</si>
  <si>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</si>
  <si>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</si>
  <si>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</si>
  <si>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</si>
  <si>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</si>
  <si>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</si>
  <si>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</si>
  <si>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</si>
  <si>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</si>
  <si>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</si>
  <si>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</si>
  <si>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</si>
  <si>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</si>
  <si>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</si>
  <si>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</si>
  <si>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</si>
  <si>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</si>
  <si>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</si>
  <si>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</si>
  <si>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</si>
  <si>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</si>
  <si>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</si>
  <si>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</si>
  <si>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</si>
  <si>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</si>
  <si>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</si>
  <si>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</si>
  <si>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</si>
  <si>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</si>
  <si>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</si>
  <si>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</si>
  <si>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</si>
  <si>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</si>
  <si>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</si>
  <si>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</si>
  <si>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</si>
  <si>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</si>
  <si>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</si>
  <si>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</si>
  <si>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</si>
  <si>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</si>
  <si>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</si>
  <si>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</si>
  <si>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</si>
  <si>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</si>
  <si>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</si>
  <si>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</si>
  <si>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</si>
  <si>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</si>
  <si>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</si>
  <si>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</si>
  <si>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</si>
  <si>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</si>
  <si>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</si>
  <si>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</si>
  <si>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</si>
  <si>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</si>
  <si>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</si>
  <si>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</si>
  <si>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</si>
  <si>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</si>
  <si>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</si>
  <si>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</si>
  <si>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</si>
  <si>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</si>
  <si>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</si>
  <si>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</si>
  <si>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</si>
  <si>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</si>
  <si>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</si>
  <si>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</si>
  <si>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</si>
  <si>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</si>
  <si>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</si>
  <si>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</si>
  <si>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</si>
  <si>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</si>
  <si>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</si>
  <si>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</si>
  <si>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</si>
  <si>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</si>
  <si>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</si>
  <si>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</si>
  <si>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</si>
  <si>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</si>
  <si>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</si>
  <si>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</si>
  <si>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</si>
  <si>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</si>
  <si>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</si>
  <si>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</si>
  <si>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</si>
  <si>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</si>
  <si>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</si>
  <si>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</si>
  <si>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</si>
  <si>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</si>
  <si>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</si>
  <si>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</si>
  <si>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</si>
  <si>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</si>
  <si>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</si>
  <si>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</si>
  <si>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</si>
  <si>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</si>
  <si>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</si>
  <si>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</si>
  <si>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</si>
  <si>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</si>
  <si>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</si>
  <si>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</si>
  <si>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</si>
  <si>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</si>
  <si>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</si>
  <si>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</si>
  <si>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</si>
  <si>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</si>
  <si>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</si>
  <si>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</si>
  <si>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</si>
  <si>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</si>
  <si>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</si>
  <si>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</si>
  <si>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</si>
  <si>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</si>
  <si>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</si>
  <si>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</si>
  <si>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</si>
  <si>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</si>
  <si>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</si>
  <si>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</si>
  <si>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</si>
  <si>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</si>
  <si>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</si>
  <si>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</si>
  <si>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</si>
  <si>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</si>
  <si>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</si>
  <si>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</si>
  <si>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</si>
  <si>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</si>
  <si>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</si>
  <si>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</si>
  <si>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</si>
  <si>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</si>
  <si>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</si>
  <si>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</si>
  <si>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</si>
  <si>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</si>
  <si>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</si>
  <si>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</si>
  <si>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</si>
  <si>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</si>
  <si>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</si>
  <si>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</si>
  <si>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</si>
  <si>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</si>
  <si>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</si>
  <si>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</si>
  <si>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</si>
  <si>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</si>
  <si>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</si>
  <si>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</si>
  <si>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</si>
  <si>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</si>
  <si>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</si>
  <si>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</si>
  <si>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</si>
  <si>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</si>
  <si>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</si>
  <si>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</si>
  <si>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</si>
  <si>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</si>
  <si>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</si>
  <si>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</si>
  <si>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</si>
  <si>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</si>
  <si>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</si>
  <si>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</si>
  <si>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</si>
  <si>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</si>
  <si>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</si>
  <si>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</si>
  <si>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</si>
  <si>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</si>
  <si>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</si>
  <si>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</si>
  <si>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</si>
  <si>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</si>
  <si>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</si>
  <si>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</si>
  <si>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</si>
  <si>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</si>
  <si>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</si>
  <si>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</si>
  <si>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</si>
  <si>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</si>
  <si>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</si>
  <si>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</si>
  <si>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</si>
  <si>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</si>
  <si>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</si>
  <si>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</si>
  <si>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</si>
  <si>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</si>
  <si>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</si>
  <si>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</si>
  <si>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</si>
  <si>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</si>
  <si>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</si>
  <si>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</si>
  <si>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</si>
  <si>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</si>
  <si>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</si>
  <si>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</si>
  <si>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</si>
  <si>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</si>
  <si>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</si>
  <si>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</si>
  <si>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</si>
  <si>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</si>
  <si>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</si>
  <si>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</si>
  <si>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</si>
  <si>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</si>
  <si>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</si>
  <si>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</si>
  <si>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</si>
  <si>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</si>
  <si>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</si>
  <si>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</si>
  <si>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</si>
  <si>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</si>
  <si>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</si>
  <si>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</si>
  <si>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</si>
  <si>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</si>
  <si>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</si>
  <si>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</si>
  <si>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</si>
  <si>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</si>
  <si>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</si>
  <si>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</si>
  <si>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</si>
  <si>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</si>
  <si>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</si>
  <si>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</si>
  <si>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</si>
  <si>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</si>
  <si>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</si>
  <si>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</si>
  <si>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</si>
  <si>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</si>
  <si>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</si>
  <si>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</si>
  <si>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</si>
  <si>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</si>
  <si>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</si>
  <si>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</si>
  <si>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</si>
  <si>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</si>
  <si>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</si>
  <si>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</si>
  <si>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</si>
  <si>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</si>
  <si>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</si>
  <si>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</si>
  <si>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</si>
  <si>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</si>
  <si>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</si>
  <si>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</si>
  <si>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</si>
  <si>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</si>
  <si>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</si>
  <si>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</si>
  <si>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</si>
  <si>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</si>
  <si>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</si>
  <si>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</si>
  <si>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</si>
  <si>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</si>
  <si>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</si>
  <si>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</si>
  <si>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</si>
  <si>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</si>
  <si>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</si>
  <si>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</si>
  <si>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</si>
  <si>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</si>
  <si>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</si>
  <si>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</si>
  <si>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</si>
  <si>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</si>
  <si>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</si>
  <si>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</si>
  <si>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</si>
  <si>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</si>
  <si>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</si>
  <si>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</si>
  <si>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</si>
  <si>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</si>
  <si>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</si>
  <si>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</si>
  <si>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</si>
  <si>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</si>
  <si>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</si>
  <si>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</si>
  <si>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</si>
  <si>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</si>
  <si>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</si>
  <si>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</si>
  <si>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</si>
  <si>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</si>
  <si>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</si>
  <si>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</si>
  <si>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</si>
  <si>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</si>
  <si>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</si>
  <si>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</si>
  <si>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</si>
  <si>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</si>
  <si>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</si>
  <si>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</si>
  <si>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</si>
  <si>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</si>
  <si>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</si>
  <si>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</si>
  <si>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</si>
  <si>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</si>
  <si>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</si>
  <si>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</si>
  <si>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</si>
  <si>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</si>
  <si>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</si>
  <si>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</si>
  <si>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</si>
  <si>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</si>
  <si>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</si>
  <si>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</si>
  <si>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</si>
  <si>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</si>
  <si>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</si>
  <si>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</si>
  <si>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</si>
  <si>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</si>
  <si>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</si>
  <si>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</si>
  <si>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</si>
  <si>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</si>
  <si>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</si>
  <si>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</si>
  <si>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</si>
  <si>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</si>
  <si>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</si>
  <si>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</si>
  <si>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</si>
  <si>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</si>
  <si>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</si>
  <si>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</si>
  <si>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</si>
  <si>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</si>
  <si>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</si>
  <si>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</si>
  <si>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</si>
  <si>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</si>
  <si>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</si>
  <si>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</si>
  <si>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</si>
  <si>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</si>
  <si>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</si>
  <si>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</si>
  <si>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</si>
  <si>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</si>
  <si>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</si>
  <si>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</si>
  <si>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</si>
  <si>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</si>
  <si>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</si>
  <si>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</si>
  <si>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</si>
  <si>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</si>
  <si>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</si>
  <si>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</si>
  <si>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</si>
  <si>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</si>
  <si>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</si>
  <si>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</si>
  <si>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</si>
  <si>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</si>
  <si>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</si>
  <si>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</si>
  <si>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</si>
  <si>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</si>
  <si>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</si>
  <si>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</si>
  <si>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</si>
  <si>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</si>
  <si>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</si>
  <si>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</si>
  <si>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</si>
  <si>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</si>
  <si>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</si>
  <si>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</si>
  <si>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</si>
  <si>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</si>
  <si>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</si>
  <si>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</si>
  <si>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</si>
  <si>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</si>
  <si>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</si>
  <si>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</si>
  <si>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</si>
  <si>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</si>
  <si>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</si>
  <si>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</si>
  <si>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</si>
  <si>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</si>
  <si>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</si>
  <si>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</si>
  <si>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</si>
  <si>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</si>
  <si>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</si>
  <si>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</si>
  <si>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</si>
  <si>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</si>
  <si>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</si>
  <si>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</si>
  <si>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</si>
  <si>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</si>
  <si>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</si>
  <si>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</si>
  <si>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</si>
  <si>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</si>
  <si>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</si>
  <si>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</si>
  <si>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</si>
  <si>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</si>
  <si>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</si>
  <si>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</si>
  <si>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</si>
  <si>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</si>
  <si>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</si>
  <si>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</si>
  <si>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</si>
  <si>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</si>
  <si>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</si>
  <si>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</si>
  <si>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</si>
  <si>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</si>
  <si>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</si>
  <si>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</si>
  <si>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</si>
  <si>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</si>
  <si>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</si>
  <si>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</si>
  <si>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</si>
  <si>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</si>
  <si>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</si>
  <si>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</si>
  <si>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</si>
  <si>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</si>
  <si>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</si>
  <si>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</si>
  <si>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</si>
  <si>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</si>
  <si>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</si>
  <si>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</si>
  <si>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</si>
  <si>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</si>
  <si>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</si>
  <si>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</si>
  <si>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</si>
  <si>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</si>
  <si>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</si>
  <si>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</si>
  <si>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</si>
  <si>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</si>
  <si>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</si>
  <si>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</si>
  <si>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</si>
  <si>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</si>
  <si>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</si>
  <si>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</si>
  <si>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</si>
  <si>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</si>
  <si>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</si>
  <si>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</si>
  <si>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</si>
  <si>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</si>
  <si>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</si>
  <si>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</si>
  <si>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</si>
  <si>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</si>
  <si>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</si>
  <si>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</si>
  <si>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</si>
  <si>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</si>
  <si>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</si>
  <si>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</si>
  <si>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</si>
  <si>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</si>
  <si>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</si>
  <si>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</si>
  <si>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</si>
  <si>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</si>
  <si>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</si>
  <si>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</si>
  <si>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</si>
  <si>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</si>
  <si>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</si>
  <si>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</si>
  <si>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</si>
  <si>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</si>
  <si>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</si>
  <si>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</si>
  <si>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</si>
  <si>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</si>
  <si>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</si>
  <si>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</si>
  <si>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</si>
  <si>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</si>
  <si>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</si>
  <si>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</si>
  <si>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</si>
  <si>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</si>
  <si>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</si>
  <si>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</si>
  <si>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</si>
  <si>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</si>
  <si>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</si>
  <si>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</si>
  <si>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</si>
  <si>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</si>
  <si>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</si>
  <si>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</si>
  <si>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</si>
  <si>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</si>
  <si>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</si>
  <si>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</si>
  <si>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</si>
  <si>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</si>
  <si>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</si>
  <si>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</si>
  <si>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</si>
  <si>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</si>
  <si>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</si>
  <si>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</si>
  <si>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</si>
  <si>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</si>
  <si>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</si>
  <si>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</si>
  <si>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</si>
  <si>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</si>
  <si>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</si>
  <si>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</si>
  <si>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</si>
  <si>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</si>
  <si>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</si>
  <si>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</si>
  <si>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</si>
  <si>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</si>
  <si>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</si>
  <si>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</si>
  <si>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</si>
  <si>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</si>
  <si>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</si>
  <si>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</si>
  <si>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</si>
  <si>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</si>
  <si>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</si>
  <si>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</si>
  <si>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</si>
  <si>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</si>
  <si>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</si>
  <si>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</si>
  <si>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</si>
  <si>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</si>
  <si>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</si>
  <si>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</si>
  <si>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</si>
  <si>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</si>
  <si>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</si>
  <si>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</si>
  <si>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</si>
  <si>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</si>
  <si>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</si>
  <si>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</si>
  <si>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</si>
  <si>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</si>
  <si>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</si>
  <si>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</si>
  <si>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</si>
  <si>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</si>
  <si>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</si>
  <si>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</si>
  <si>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</si>
  <si>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</si>
  <si>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</si>
  <si>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</si>
  <si>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</si>
  <si>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</si>
  <si>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</si>
  <si>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</si>
  <si>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</si>
  <si>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</si>
  <si>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</si>
  <si>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</si>
  <si>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</si>
  <si>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</si>
  <si>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</si>
  <si>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</si>
  <si>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</si>
  <si>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</si>
  <si>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</si>
  <si>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</si>
  <si>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</si>
  <si>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</si>
  <si>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</si>
  <si>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</si>
  <si>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</si>
  <si>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</si>
  <si>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</si>
  <si>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</si>
  <si>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</si>
  <si>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</si>
  <si>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</si>
  <si>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</si>
  <si>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</si>
  <si>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</si>
  <si>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</si>
  <si>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</si>
  <si>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</si>
  <si>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</si>
  <si>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</si>
  <si>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</si>
  <si>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</si>
  <si>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</si>
  <si>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</si>
  <si>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</si>
  <si>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</si>
  <si>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</si>
  <si>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</si>
  <si>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</si>
  <si>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</si>
  <si>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</si>
  <si>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</si>
  <si>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</si>
  <si>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</si>
  <si>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</si>
  <si>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</si>
  <si>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</si>
  <si>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</si>
  <si>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</si>
  <si>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</si>
  <si>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</si>
  <si>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</si>
  <si>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</si>
  <si>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</si>
  <si>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</si>
  <si>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</si>
  <si>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</si>
  <si>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</si>
  <si>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</si>
  <si>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</si>
  <si>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</si>
  <si>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</si>
  <si>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</si>
  <si>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</si>
  <si>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</si>
  <si>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</si>
  <si>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</si>
  <si>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</si>
  <si>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</si>
  <si>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</si>
  <si>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</si>
  <si>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</si>
  <si>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</si>
  <si>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</si>
  <si>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</si>
  <si>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</si>
  <si>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</si>
  <si>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</si>
  <si>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</si>
  <si>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</si>
  <si>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</si>
  <si>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</si>
  <si>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</si>
  <si>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</si>
  <si>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</si>
  <si>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</si>
  <si>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</si>
  <si>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</si>
  <si>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</si>
  <si>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</si>
  <si>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</si>
  <si>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</si>
  <si>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</si>
  <si>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</si>
  <si>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</si>
  <si>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</si>
  <si>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</si>
  <si>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</si>
  <si>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</si>
  <si>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</si>
  <si>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</si>
  <si>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</si>
  <si>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</si>
  <si>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</si>
  <si>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</si>
  <si>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</si>
  <si>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</si>
  <si>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</si>
  <si>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</si>
  <si>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</si>
  <si>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</si>
  <si>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</si>
  <si>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</si>
  <si>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</si>
  <si>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</si>
  <si>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</si>
  <si>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</si>
  <si>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</si>
  <si>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</si>
  <si>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</si>
  <si>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</si>
  <si>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</si>
  <si>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</si>
  <si>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</si>
  <si>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</si>
  <si>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</si>
  <si>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</si>
  <si>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</si>
  <si>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</si>
  <si>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</si>
  <si>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</si>
  <si>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</si>
  <si>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</si>
  <si>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</si>
  <si>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</si>
  <si>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</si>
  <si>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</si>
  <si>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</si>
  <si>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</si>
  <si>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</si>
  <si>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</si>
  <si>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</si>
  <si>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</si>
  <si>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</si>
  <si>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</si>
  <si>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</si>
  <si>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</si>
  <si>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</si>
  <si>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</si>
  <si>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</si>
  <si>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</si>
  <si>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</si>
  <si>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</si>
  <si>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</si>
  <si>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</si>
  <si>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</si>
  <si>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</si>
  <si>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</si>
  <si>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</si>
  <si>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</si>
  <si>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</si>
  <si>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</si>
  <si>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</si>
  <si>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</si>
  <si>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</si>
  <si>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</si>
  <si>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</si>
  <si>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</si>
  <si>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</si>
  <si>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</si>
  <si>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</si>
  <si>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</si>
  <si>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</si>
  <si>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</si>
  <si>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</si>
  <si>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</si>
  <si>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</si>
  <si>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</si>
  <si>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</si>
  <si>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</si>
  <si>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</si>
  <si>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</si>
  <si>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</si>
  <si>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</si>
  <si>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</si>
  <si>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</si>
  <si>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</si>
  <si>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</si>
  <si>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</si>
  <si>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</si>
  <si>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</si>
  <si>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</si>
  <si>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</si>
  <si>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</si>
  <si>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</si>
  <si>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</si>
  <si>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</si>
  <si>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</si>
  <si>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</si>
  <si>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</si>
  <si>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</si>
  <si>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</si>
  <si>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</si>
  <si>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</si>
  <si>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</si>
  <si>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</si>
  <si>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</si>
  <si>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</si>
  <si>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</si>
  <si>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</si>
  <si>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</si>
  <si>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</si>
  <si>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</si>
  <si>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</si>
  <si>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</si>
  <si>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</si>
  <si>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</si>
  <si>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</si>
  <si>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</si>
  <si>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</si>
  <si>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</si>
  <si>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</si>
  <si>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</si>
  <si>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</si>
  <si>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</si>
  <si>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</si>
  <si>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</si>
  <si>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</si>
  <si>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</si>
  <si>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</si>
  <si>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</si>
  <si>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</si>
  <si>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</si>
  <si>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</si>
  <si>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</si>
  <si>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</si>
  <si>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</si>
  <si>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</si>
  <si>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</si>
  <si>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</si>
  <si>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</si>
  <si>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</si>
  <si>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</si>
  <si>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</si>
  <si>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</si>
  <si>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</si>
  <si>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</si>
  <si>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</si>
  <si>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</si>
  <si>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</si>
  <si>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</si>
  <si>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</si>
  <si>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</si>
  <si>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</si>
  <si>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</si>
  <si>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</si>
  <si>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</si>
  <si>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</si>
  <si>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</si>
  <si>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</si>
  <si>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</si>
  <si>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</si>
  <si>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</si>
  <si>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</si>
  <si>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</si>
  <si>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</si>
  <si>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</si>
  <si>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</si>
  <si>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</si>
  <si>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</si>
  <si>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</si>
  <si>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</si>
  <si>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</si>
  <si>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</si>
  <si>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</si>
  <si>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</si>
  <si>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</si>
  <si>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</si>
  <si>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</si>
  <si>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</si>
  <si>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</si>
  <si>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</si>
  <si>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</si>
  <si>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</si>
  <si>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</si>
  <si>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</si>
  <si>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</si>
  <si>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</si>
  <si>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</si>
  <si>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</si>
  <si>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</si>
  <si>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</si>
  <si>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</si>
  <si>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</si>
  <si>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</si>
  <si>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</si>
  <si>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</si>
  <si>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</si>
  <si>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</si>
  <si>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</si>
  <si>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</si>
  <si>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</si>
  <si>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</si>
  <si>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</si>
  <si>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</si>
  <si>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</si>
  <si>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</si>
  <si>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</si>
  <si>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</si>
  <si>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</si>
  <si>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</si>
  <si>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</si>
  <si>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</si>
  <si>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</si>
  <si>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</si>
  <si>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</si>
  <si>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</si>
  <si>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</si>
  <si>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</si>
  <si>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</si>
  <si>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</si>
  <si>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</si>
  <si>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</si>
  <si>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</si>
  <si>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</si>
  <si>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</si>
  <si>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</si>
  <si>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</si>
  <si>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</si>
  <si>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</si>
  <si>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</si>
  <si>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</si>
  <si>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</si>
  <si>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</si>
  <si>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</si>
  <si>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</si>
  <si>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</si>
  <si>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</si>
  <si>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</si>
  <si>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</si>
  <si>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</si>
  <si>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</si>
  <si>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</si>
  <si>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</si>
  <si>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</si>
  <si>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</si>
  <si>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</si>
  <si>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</si>
  <si>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</si>
  <si>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</si>
  <si>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</si>
  <si>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</si>
  <si>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</si>
  <si>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</si>
  <si>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</si>
  <si>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</si>
  <si>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</si>
  <si>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</si>
  <si>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</si>
  <si>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</si>
  <si>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</si>
  <si>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</si>
  <si>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</si>
  <si>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</si>
  <si>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</si>
  <si>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</si>
  <si>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</si>
  <si>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</si>
  <si>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</si>
  <si>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</si>
  <si>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</si>
  <si>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</si>
  <si>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</si>
  <si>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</si>
  <si>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</si>
  <si>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</si>
  <si>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</si>
  <si>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</si>
  <si>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</si>
  <si>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</si>
  <si>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</si>
  <si>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</si>
  <si>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</si>
  <si>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</si>
  <si>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</si>
  <si>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</si>
  <si>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</si>
  <si>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</si>
  <si>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</si>
  <si>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</si>
  <si>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</si>
  <si>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</si>
  <si>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</si>
  <si>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</si>
  <si>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</si>
  <si>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</si>
  <si>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</si>
  <si>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</si>
  <si>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</si>
  <si>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</si>
  <si>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</si>
  <si>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</si>
  <si>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</si>
  <si>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</si>
  <si>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</si>
  <si>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</si>
  <si>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</si>
  <si>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</si>
  <si>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</si>
  <si>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</si>
  <si>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</si>
  <si>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</si>
  <si>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</si>
  <si>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</si>
  <si>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</si>
  <si>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</si>
  <si>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</si>
  <si>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</si>
  <si>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</si>
  <si>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</si>
  <si>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</si>
  <si>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</si>
  <si>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</si>
  <si>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</si>
  <si>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</si>
  <si>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</si>
  <si>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</si>
  <si>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</si>
  <si>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</si>
  <si>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</si>
  <si>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</si>
  <si>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</si>
  <si>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</si>
  <si>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</si>
  <si>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</si>
  <si>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</si>
  <si>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</si>
  <si>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</si>
  <si>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</si>
  <si>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</si>
  <si>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</si>
  <si>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</si>
  <si>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</si>
  <si>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</si>
  <si>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</si>
  <si>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</si>
  <si>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</si>
  <si>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</si>
  <si>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</si>
  <si>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</si>
  <si>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</si>
  <si>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</si>
  <si>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</si>
  <si>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</si>
  <si>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</si>
  <si>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</si>
  <si>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</si>
  <si>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</si>
  <si>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</si>
  <si>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</si>
  <si>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</si>
  <si>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</si>
  <si>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</si>
  <si>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</si>
  <si>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</si>
  <si>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</si>
  <si>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</si>
  <si>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</si>
  <si>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</si>
  <si>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</si>
  <si>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</si>
  <si>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</si>
  <si>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</si>
  <si>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</si>
  <si>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</si>
  <si>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</si>
  <si>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</si>
  <si>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</si>
  <si>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</si>
  <si>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</si>
  <si>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</si>
  <si>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</si>
  <si>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</si>
  <si>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</si>
  <si>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</si>
  <si>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</si>
  <si>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</si>
  <si>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</si>
  <si>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</si>
  <si>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</si>
  <si>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</si>
  <si>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</si>
  <si>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</si>
  <si>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</si>
  <si>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</si>
  <si>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</si>
  <si>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</si>
  <si>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</si>
  <si>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</si>
  <si>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</si>
  <si>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</si>
  <si>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</si>
  <si>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</si>
  <si>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</si>
  <si>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</si>
  <si>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</si>
  <si>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</si>
  <si>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</si>
  <si>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</si>
  <si>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</si>
  <si>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</si>
  <si>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</si>
  <si>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</si>
  <si>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</si>
  <si>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</si>
  <si>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</si>
  <si>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</si>
  <si>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</si>
  <si>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</si>
  <si>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</si>
  <si>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</si>
  <si>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</si>
  <si>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</si>
  <si>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</si>
  <si>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</si>
  <si>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</si>
  <si>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</si>
  <si>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</si>
  <si>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</si>
  <si>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</si>
  <si>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</si>
  <si>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</si>
  <si>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</si>
  <si>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</si>
  <si>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</si>
  <si>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</si>
  <si>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</si>
  <si>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</si>
  <si>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</si>
  <si>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</si>
  <si>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</si>
  <si>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</si>
  <si>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</si>
  <si>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</si>
  <si>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</si>
  <si>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</si>
  <si>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</si>
  <si>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</si>
  <si>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</si>
  <si>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</si>
  <si>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</si>
  <si>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</si>
  <si>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</si>
  <si>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</si>
  <si>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</si>
  <si>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</si>
  <si>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</si>
  <si>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</si>
  <si>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</si>
  <si>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</si>
  <si>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</si>
  <si>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</si>
  <si>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</si>
  <si>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</si>
  <si>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</si>
  <si>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</si>
  <si>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</si>
  <si>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</si>
  <si>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</si>
  <si>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</si>
  <si>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</si>
  <si>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</si>
  <si>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</si>
  <si>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</si>
  <si>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</si>
  <si>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</si>
  <si>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</si>
  <si>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</si>
  <si>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</si>
  <si>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</si>
  <si>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</si>
  <si>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</si>
  <si>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</si>
  <si>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</si>
  <si>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</si>
  <si>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</si>
  <si>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</si>
  <si>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</si>
  <si>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</si>
  <si>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</si>
  <si>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</si>
  <si>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</si>
  <si>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</si>
  <si>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</si>
  <si>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</si>
  <si>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</si>
  <si>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</si>
  <si>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</si>
  <si>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</si>
  <si>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</si>
  <si>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</si>
  <si>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</si>
  <si>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</si>
  <si>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</si>
  <si>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</si>
  <si>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</si>
  <si>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</si>
  <si>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</si>
  <si>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</si>
  <si>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</si>
  <si>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</si>
  <si>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</si>
  <si>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</si>
  <si>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</si>
  <si>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</si>
  <si>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</si>
  <si>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</si>
  <si>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</si>
  <si>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</si>
  <si>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</si>
  <si>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</si>
  <si>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</si>
  <si>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</si>
  <si>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</si>
  <si>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</si>
  <si>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</si>
  <si>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</si>
  <si>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</si>
  <si>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</si>
  <si>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</si>
  <si>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</si>
  <si>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</si>
  <si>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</si>
  <si>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</si>
  <si>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</si>
  <si>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</si>
  <si>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</si>
  <si>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</si>
  <si>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</si>
  <si>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</si>
  <si>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</si>
  <si>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</si>
  <si>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</si>
  <si>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</si>
  <si>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</si>
  <si>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</si>
  <si>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</si>
  <si>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</si>
  <si>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</si>
  <si>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</si>
  <si>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</si>
  <si>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</si>
  <si>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</si>
  <si>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</si>
  <si>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</si>
  <si>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</si>
  <si>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</si>
  <si>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</si>
  <si>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</si>
  <si>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</si>
  <si>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</si>
  <si>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</si>
  <si>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</si>
  <si>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</si>
  <si>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</si>
  <si>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</si>
  <si>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</si>
  <si>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</si>
  <si>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</si>
  <si>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</si>
  <si>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</si>
  <si>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</si>
  <si>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</si>
  <si>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</si>
  <si>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</si>
  <si>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</si>
  <si>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</si>
  <si>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</si>
  <si>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</si>
  <si>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</si>
  <si>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</si>
  <si>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</si>
  <si>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</si>
  <si>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</si>
  <si>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</si>
  <si>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</si>
  <si>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</si>
  <si>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</si>
  <si>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</si>
  <si>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</si>
  <si>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</si>
  <si>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</si>
  <si>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</si>
  <si>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</si>
  <si>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</si>
  <si>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</si>
  <si>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</si>
  <si>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</si>
  <si>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</si>
  <si>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</si>
  <si>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</si>
  <si>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</si>
  <si>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</si>
  <si>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</si>
  <si>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</si>
  <si>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</si>
  <si>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</si>
  <si>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</si>
  <si>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</si>
  <si>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</si>
  <si>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</si>
  <si>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</si>
  <si>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</si>
  <si>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</si>
  <si>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</si>
  <si>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</si>
  <si>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</si>
  <si>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</si>
  <si>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</si>
  <si>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</si>
  <si>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</si>
  <si>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</si>
  <si>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</si>
  <si>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</si>
  <si>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</si>
  <si>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</si>
  <si>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</si>
  <si>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</si>
  <si>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</si>
  <si>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</si>
  <si>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</si>
  <si>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</si>
  <si>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</si>
  <si>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</si>
  <si>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</si>
  <si>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</si>
  <si>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</si>
  <si>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</si>
  <si>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</si>
  <si>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</si>
  <si>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</si>
  <si>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</si>
  <si>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</si>
  <si>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</si>
  <si>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</si>
  <si>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</si>
  <si>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</si>
  <si>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</si>
  <si>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</si>
  <si>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</si>
  <si>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</si>
  <si>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</si>
  <si>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</si>
  <si>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</si>
  <si>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</si>
  <si>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</si>
  <si>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</si>
  <si>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</si>
  <si>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</si>
  <si>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</si>
  <si>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</si>
  <si>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</si>
  <si>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</si>
  <si>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</si>
  <si>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</si>
  <si>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</si>
  <si>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</si>
  <si>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</si>
  <si>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</si>
  <si>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</si>
  <si>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</si>
  <si>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</si>
  <si>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</si>
  <si>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</si>
  <si>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</si>
  <si>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</si>
  <si>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</si>
  <si>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</si>
  <si>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</si>
  <si>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</si>
  <si>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</si>
  <si>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</si>
  <si>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</si>
  <si>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</si>
  <si>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</si>
  <si>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</si>
  <si>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</si>
  <si>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</si>
  <si>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</si>
  <si>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</si>
  <si>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</si>
  <si>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</si>
  <si>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</si>
  <si>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</si>
  <si>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</si>
  <si>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</si>
  <si>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</si>
  <si>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</si>
  <si>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</si>
  <si>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</si>
  <si>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</si>
  <si>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</si>
  <si>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</si>
  <si>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</si>
  <si>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</si>
  <si>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</si>
  <si>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</si>
  <si>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</si>
  <si>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</si>
  <si>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</si>
  <si>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</si>
  <si>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</si>
  <si>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</si>
  <si>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</si>
  <si>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</si>
  <si>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</si>
  <si>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</si>
  <si>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</si>
  <si>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</si>
  <si>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</si>
  <si>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</si>
  <si>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</si>
  <si>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</si>
  <si>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</si>
  <si>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</si>
  <si>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</si>
  <si>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</si>
  <si>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</si>
  <si>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</si>
  <si>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</si>
  <si>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</si>
  <si>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</si>
  <si>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</si>
  <si>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</si>
  <si>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</si>
  <si>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</si>
  <si>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</si>
  <si>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</si>
  <si>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</si>
  <si>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</si>
  <si>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</si>
  <si>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</si>
  <si>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</si>
  <si>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</si>
  <si>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</si>
  <si>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</si>
  <si>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</si>
  <si>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</si>
  <si>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</si>
  <si>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</si>
  <si>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</si>
  <si>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</si>
  <si>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</si>
  <si>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</si>
  <si>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</si>
  <si>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</si>
  <si>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</si>
  <si>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</si>
  <si>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</si>
  <si>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</si>
  <si>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</si>
  <si>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</si>
  <si>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</si>
  <si>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</si>
  <si>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</si>
  <si>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</si>
  <si>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</si>
  <si>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</si>
  <si>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</si>
  <si>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</si>
  <si>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</si>
  <si>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</si>
  <si>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</si>
  <si>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</si>
  <si>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</si>
  <si>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</si>
  <si>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</si>
  <si>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</si>
  <si>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</si>
  <si>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</si>
  <si>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</si>
  <si>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</si>
  <si>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</si>
  <si>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</si>
  <si>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</si>
  <si>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</si>
  <si>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</si>
  <si>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</si>
  <si>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</si>
  <si>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</si>
  <si>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</si>
  <si>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</si>
  <si>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</si>
  <si>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</si>
  <si>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</si>
  <si>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</si>
  <si>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</si>
  <si>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</si>
  <si>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</si>
  <si>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</si>
  <si>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</si>
  <si>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</si>
  <si>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</si>
  <si>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</si>
  <si>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</si>
  <si>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</si>
  <si>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</si>
  <si>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</si>
  <si>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</si>
  <si>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</si>
  <si>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</si>
  <si>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</si>
  <si>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</si>
  <si>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</si>
  <si>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</si>
  <si>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</si>
  <si>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</si>
  <si>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</si>
  <si>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</si>
  <si>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</si>
  <si>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</si>
  <si>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</si>
  <si>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</si>
  <si>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</si>
  <si>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</si>
  <si>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</si>
  <si>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</si>
  <si>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</si>
  <si>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</si>
  <si>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</si>
  <si>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</si>
  <si>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</si>
  <si>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</si>
  <si>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</si>
  <si>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</si>
  <si>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</si>
  <si>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</si>
  <si>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</si>
  <si>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</si>
  <si>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</si>
  <si>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</si>
  <si>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</si>
  <si>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</si>
  <si>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</si>
  <si>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</si>
  <si>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</si>
  <si>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</si>
  <si>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</si>
  <si>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</si>
  <si>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</si>
  <si>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</si>
  <si>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</si>
  <si>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</si>
  <si>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</si>
  <si>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</si>
  <si>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</si>
  <si>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</si>
  <si>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</si>
  <si>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</si>
  <si>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</si>
  <si>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</si>
  <si>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</si>
  <si>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</si>
  <si>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</si>
  <si>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</si>
  <si>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</si>
  <si>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</si>
  <si>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</si>
  <si>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</si>
  <si>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</si>
  <si>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</si>
  <si>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</si>
  <si>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</si>
  <si>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</si>
  <si>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</si>
  <si>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</si>
  <si>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</si>
  <si>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</si>
  <si>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</si>
  <si>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</si>
  <si>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</si>
  <si>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</si>
  <si>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</si>
  <si>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</si>
  <si>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</si>
  <si>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</si>
  <si>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</si>
  <si>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</si>
  <si>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</si>
  <si>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</si>
  <si>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</si>
  <si>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</si>
  <si>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</si>
  <si>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</si>
  <si>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</si>
  <si>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</si>
  <si>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</si>
  <si>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</si>
  <si>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</si>
  <si>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</si>
  <si>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</si>
  <si>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</si>
  <si>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</si>
  <si>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</si>
  <si>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</si>
  <si>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</si>
  <si>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</si>
  <si>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</si>
  <si>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</si>
  <si>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</si>
  <si>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</si>
  <si>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</si>
  <si>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</si>
  <si>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</si>
  <si>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</si>
  <si>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</si>
  <si>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</si>
  <si>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</si>
  <si>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</si>
  <si>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</si>
  <si>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</si>
  <si>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</si>
  <si>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</si>
  <si>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</si>
  <si>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</si>
  <si>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</si>
  <si>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</si>
  <si>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</si>
  <si>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</si>
  <si>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</si>
  <si>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</si>
  <si>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</si>
  <si>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</si>
  <si>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</si>
  <si>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</si>
  <si>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</si>
  <si>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</si>
  <si>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</si>
  <si>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</si>
  <si>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</si>
  <si>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</si>
  <si>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</si>
  <si>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</si>
  <si>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</si>
  <si>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</si>
  <si>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</si>
  <si>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</si>
  <si>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</si>
  <si>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</si>
  <si>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</si>
  <si>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</si>
  <si>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</si>
  <si>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</si>
  <si>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</si>
  <si>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</si>
  <si>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</si>
  <si>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</si>
  <si>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</si>
  <si>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</si>
  <si>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</si>
  <si>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</si>
  <si>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</si>
  <si>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</si>
  <si>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</si>
  <si>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</si>
  <si>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</si>
  <si>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</si>
  <si>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</si>
  <si>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</si>
  <si>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</si>
  <si>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</si>
  <si>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</si>
  <si>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</si>
  <si>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</si>
  <si>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</si>
  <si>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</si>
  <si>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</si>
  <si>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</si>
  <si>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</si>
  <si>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</si>
  <si>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</si>
  <si>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</si>
  <si>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</si>
  <si>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</si>
  <si>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</si>
  <si>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</si>
  <si>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</si>
  <si>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</si>
  <si>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</si>
  <si>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</si>
  <si>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</si>
  <si>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</si>
  <si>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</si>
  <si>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</si>
  <si>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</si>
  <si>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</si>
  <si>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</si>
  <si>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</si>
  <si>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</si>
  <si>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</si>
  <si>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</si>
  <si>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</si>
  <si>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</si>
  <si>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</si>
  <si>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</si>
  <si>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</si>
  <si>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</si>
  <si>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</si>
  <si>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</si>
  <si>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</si>
  <si>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</si>
  <si>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</si>
  <si>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</si>
  <si>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</si>
  <si>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</si>
  <si>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</si>
  <si>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</si>
  <si>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</si>
  <si>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</si>
  <si>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</si>
  <si>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</si>
  <si>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</si>
  <si>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</si>
  <si>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</si>
  <si>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</si>
  <si>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</si>
  <si>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</si>
  <si>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</si>
  <si>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</si>
  <si>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</si>
  <si>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</si>
  <si>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</si>
  <si>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</si>
  <si>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</si>
  <si>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</si>
  <si>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</si>
  <si>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</si>
  <si>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</si>
  <si>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</si>
  <si>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</si>
  <si>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</si>
  <si>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</si>
  <si>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</si>
  <si>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</si>
  <si>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</si>
  <si>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</si>
  <si>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</si>
  <si>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</si>
  <si>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</si>
  <si>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</si>
  <si>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</si>
  <si>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</si>
  <si>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</si>
  <si>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</si>
  <si>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</si>
  <si>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</si>
  <si>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</si>
  <si>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</si>
  <si>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</si>
  <si>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</si>
  <si>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</si>
  <si>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</si>
  <si>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</si>
  <si>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</si>
  <si>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</si>
  <si>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</si>
  <si>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</si>
  <si>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</si>
  <si>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</si>
  <si>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</si>
  <si>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</si>
  <si>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</si>
  <si>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</si>
  <si>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</si>
  <si>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</si>
  <si>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</si>
  <si>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</si>
  <si>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</si>
  <si>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</si>
  <si>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</si>
  <si>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</si>
  <si>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</si>
  <si>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</si>
  <si>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</si>
  <si>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</si>
  <si>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</si>
  <si>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</si>
  <si>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</si>
  <si>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</si>
  <si>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</si>
  <si>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</si>
  <si>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</si>
  <si>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</si>
  <si>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</si>
  <si>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</si>
  <si>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</si>
  <si>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</si>
  <si>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</si>
  <si>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</si>
  <si>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</si>
  <si>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</si>
  <si>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</si>
  <si>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</si>
  <si>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</si>
  <si>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</si>
  <si>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</si>
  <si>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</si>
  <si>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</si>
  <si>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</si>
  <si>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</si>
  <si>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</si>
  <si>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</si>
  <si>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</si>
  <si>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</si>
  <si>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</si>
  <si>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</si>
  <si>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</si>
  <si>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</si>
  <si>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</si>
  <si>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</si>
  <si>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</si>
  <si>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</si>
  <si>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</si>
  <si>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</si>
  <si>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</si>
  <si>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</si>
  <si>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</si>
  <si>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</si>
  <si>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</si>
  <si>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</si>
  <si>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</si>
  <si>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</si>
  <si>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</si>
  <si>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</si>
  <si>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</si>
  <si>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</si>
  <si>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</si>
  <si>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</si>
  <si>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</si>
  <si>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</si>
  <si>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</si>
  <si>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</si>
  <si>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</si>
  <si>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</si>
  <si>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</si>
  <si>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</si>
  <si>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</si>
  <si>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</si>
  <si>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</si>
  <si>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</si>
  <si>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</si>
  <si>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</si>
  <si>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</si>
  <si>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</si>
  <si>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</si>
  <si>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</si>
  <si>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</si>
  <si>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</si>
  <si>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</si>
  <si>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</si>
  <si>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</si>
  <si>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</si>
  <si>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</si>
  <si>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</si>
  <si>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</si>
  <si>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</si>
  <si>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</si>
  <si>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</si>
  <si>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</si>
  <si>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</si>
  <si>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</si>
  <si>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</si>
  <si>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</si>
  <si>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</si>
  <si>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</si>
  <si>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</si>
  <si>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</si>
  <si>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</si>
  <si>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</si>
  <si>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</si>
  <si>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</si>
  <si>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</si>
  <si>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</si>
  <si>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</si>
  <si>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</si>
  <si>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</si>
  <si>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</si>
  <si>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</si>
  <si>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</si>
  <si>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</si>
  <si>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</si>
  <si>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</si>
  <si>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</si>
  <si>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</si>
  <si>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</si>
  <si>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</si>
  <si>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</si>
  <si>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</si>
  <si>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</si>
  <si>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</si>
  <si>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</si>
  <si>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</si>
  <si>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</si>
  <si>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</si>
  <si>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</si>
  <si>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</si>
  <si>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</si>
  <si>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</si>
  <si>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</si>
  <si>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</si>
  <si>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</si>
  <si>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</si>
  <si>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</si>
  <si>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</si>
  <si>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</si>
  <si>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</si>
  <si>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</si>
  <si>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</si>
  <si>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</si>
  <si>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</si>
  <si>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</si>
  <si>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</si>
  <si>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</si>
  <si>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</si>
  <si>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</si>
  <si>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</si>
  <si>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</si>
  <si>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</si>
  <si>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</si>
  <si>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</si>
  <si>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</si>
  <si>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</si>
  <si>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</si>
  <si>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</si>
  <si>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</si>
  <si>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</si>
  <si>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</si>
  <si>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</si>
  <si>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</si>
  <si>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</si>
  <si>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</si>
  <si>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</si>
  <si>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</si>
  <si>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</si>
  <si>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</si>
  <si>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</si>
  <si>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</si>
  <si>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</si>
  <si>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</si>
  <si>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</si>
  <si>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</si>
  <si>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</si>
  <si>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</si>
  <si>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</si>
  <si>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</si>
  <si>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</si>
  <si>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</si>
  <si>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</si>
  <si>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</si>
  <si>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</si>
  <si>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</si>
  <si>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</si>
  <si>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</si>
  <si>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</si>
  <si>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</si>
  <si>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</si>
  <si>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</si>
  <si>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</si>
  <si>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</si>
  <si>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</si>
  <si>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</si>
  <si>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</si>
  <si>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</si>
  <si>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</si>
  <si>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</si>
  <si>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</si>
  <si>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</si>
  <si>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</si>
  <si>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</si>
  <si>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</si>
  <si>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</si>
  <si>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</si>
  <si>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</si>
  <si>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</si>
  <si>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</si>
  <si>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</si>
  <si>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</si>
  <si>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</si>
  <si>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</si>
  <si>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</si>
  <si>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</si>
  <si>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</si>
  <si>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</si>
  <si>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</si>
  <si>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</si>
  <si>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</si>
  <si>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</si>
  <si>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</si>
  <si>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</si>
  <si>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</si>
  <si>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</si>
  <si>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</si>
  <si>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</si>
  <si>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</si>
  <si>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</si>
  <si>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</si>
  <si>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</si>
  <si>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</si>
  <si>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</si>
  <si>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</si>
  <si>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</si>
  <si>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</si>
  <si>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</si>
  <si>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</si>
  <si>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</si>
  <si>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</si>
  <si>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</si>
  <si>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</si>
  <si>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</si>
  <si>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</si>
  <si>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</si>
  <si>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</si>
  <si>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</si>
  <si>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</si>
  <si>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</si>
  <si>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</si>
  <si>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</si>
  <si>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</si>
  <si>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</si>
  <si>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</si>
  <si>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</si>
  <si>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</si>
  <si>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</si>
  <si>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</si>
  <si>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</si>
  <si>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</si>
  <si>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</si>
  <si>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</si>
  <si>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</si>
  <si>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</si>
  <si>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</si>
  <si>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</si>
  <si>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</si>
  <si>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</si>
  <si>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</si>
  <si>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</si>
  <si>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</si>
  <si>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</si>
  <si>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</si>
  <si>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</si>
  <si>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</si>
  <si>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</si>
  <si>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</si>
  <si>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</si>
  <si>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</si>
  <si>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</si>
  <si>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</si>
  <si>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</si>
  <si>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</si>
  <si>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</si>
  <si>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</si>
  <si>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</si>
  <si>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</si>
  <si>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</si>
  <si>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</si>
  <si>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</si>
  <si>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</si>
  <si>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</si>
  <si>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</si>
  <si>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</si>
  <si>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</si>
  <si>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</si>
  <si>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</si>
  <si>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</si>
  <si>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</si>
  <si>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</si>
  <si>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</si>
  <si>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</si>
  <si>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</si>
  <si>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</si>
  <si>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</si>
  <si>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</si>
  <si>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</si>
  <si>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</si>
  <si>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</si>
  <si>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</si>
  <si>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</si>
  <si>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</si>
  <si>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</si>
  <si>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</si>
  <si>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</si>
  <si>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</si>
  <si>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</si>
  <si>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</si>
  <si>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</si>
  <si>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</si>
  <si>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</si>
  <si>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</si>
  <si>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</si>
  <si>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</si>
  <si>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</si>
  <si>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</si>
  <si>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</si>
  <si>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</si>
  <si>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</si>
  <si>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</si>
  <si>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</si>
  <si>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</si>
  <si>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</si>
  <si>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</si>
  <si>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</si>
  <si>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</si>
  <si>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</si>
  <si>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</si>
  <si>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</si>
  <si>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</si>
  <si>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</si>
  <si>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</si>
  <si>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</si>
  <si>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</si>
  <si>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</si>
  <si>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</si>
  <si>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</si>
  <si>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</si>
  <si>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</si>
  <si>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</si>
  <si>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</si>
  <si>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</si>
  <si>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</si>
  <si>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</si>
  <si>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</si>
  <si>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</si>
  <si>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</si>
  <si>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</si>
  <si>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</si>
  <si>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</si>
  <si>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</si>
  <si>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</si>
  <si>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</si>
  <si>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</si>
  <si>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</si>
  <si>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</si>
  <si>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</si>
  <si>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</si>
  <si>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</si>
  <si>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</si>
  <si>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</si>
  <si>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</si>
  <si>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</si>
  <si>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</si>
  <si>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</si>
  <si>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</si>
  <si>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</si>
  <si>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</si>
  <si>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</si>
  <si>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</si>
  <si>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</si>
  <si>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</si>
  <si>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</si>
  <si>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</si>
  <si>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</si>
  <si>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</si>
  <si>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</si>
  <si>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</si>
  <si>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</si>
  <si>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</si>
  <si>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</si>
  <si>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</si>
  <si>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</si>
  <si>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</si>
  <si>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</si>
  <si>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</si>
  <si>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</si>
  <si>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</si>
  <si>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</si>
  <si>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</si>
  <si>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</si>
  <si>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</si>
  <si>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</si>
  <si>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</si>
  <si>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</si>
  <si>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</si>
  <si>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</si>
  <si>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</si>
  <si>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</si>
  <si>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</si>
  <si>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</si>
  <si>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</si>
  <si>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</si>
  <si>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</si>
  <si>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</si>
  <si>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</si>
  <si>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</si>
  <si>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</si>
  <si>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</si>
  <si>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</si>
  <si>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</si>
  <si>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</si>
  <si>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</si>
  <si>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</si>
  <si>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</si>
  <si>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</si>
  <si>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</si>
  <si>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</si>
  <si>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</si>
  <si>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</si>
  <si>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</si>
  <si>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</si>
  <si>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</si>
  <si>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</si>
  <si>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</si>
  <si>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</si>
  <si>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</si>
  <si>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</si>
  <si>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</si>
  <si>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</si>
  <si>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</si>
  <si>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</si>
  <si>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</si>
  <si>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</si>
  <si>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</si>
  <si>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</si>
  <si>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</si>
  <si>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</si>
  <si>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</si>
  <si>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</si>
  <si>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</si>
  <si>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</si>
  <si>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</si>
  <si>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</si>
  <si>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</si>
  <si>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</si>
  <si>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</si>
  <si>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</si>
  <si>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</si>
  <si>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</si>
  <si>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</si>
  <si>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</si>
  <si>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</si>
  <si>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</si>
  <si>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</si>
  <si>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</si>
  <si>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</si>
  <si>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</si>
  <si>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</si>
  <si>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</si>
  <si>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</si>
  <si>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</si>
  <si>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</si>
  <si>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</si>
  <si>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</si>
  <si>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</si>
  <si>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</si>
  <si>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</si>
  <si>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</si>
  <si>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</si>
  <si>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</si>
  <si>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</si>
  <si>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</si>
  <si>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</si>
  <si>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</si>
  <si>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</si>
  <si>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</si>
  <si>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</si>
  <si>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</si>
  <si>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</si>
  <si>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</si>
  <si>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</si>
  <si>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</si>
  <si>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</si>
  <si>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</si>
  <si>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</si>
  <si>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</si>
  <si>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</si>
  <si>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</si>
  <si>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</si>
  <si>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</si>
  <si>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</si>
  <si>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</si>
  <si>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</si>
  <si>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</si>
  <si>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</si>
  <si>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</si>
  <si>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</si>
  <si>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</si>
  <si>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</si>
  <si>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</si>
  <si>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</si>
  <si>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</si>
  <si>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</si>
  <si>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</si>
  <si>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</si>
  <si>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</si>
  <si>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</si>
  <si>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</si>
  <si>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</si>
  <si>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</si>
  <si>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</si>
  <si>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</si>
  <si>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</si>
  <si>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</si>
  <si>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</si>
  <si>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</si>
  <si>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</si>
  <si>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</si>
  <si>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</si>
  <si>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</si>
  <si>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</si>
  <si>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</si>
  <si>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</si>
  <si>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</si>
  <si>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</si>
  <si>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</si>
  <si>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</si>
  <si>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</si>
  <si>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</si>
  <si>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</si>
  <si>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</si>
  <si>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</si>
  <si>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</si>
  <si>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</si>
  <si>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</si>
  <si>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</si>
  <si>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</si>
  <si>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</si>
  <si>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</si>
  <si>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</si>
  <si>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</si>
  <si>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</si>
  <si>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</si>
  <si>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</si>
  <si>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</si>
  <si>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</si>
  <si>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</si>
  <si>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</si>
  <si>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</si>
  <si>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</si>
  <si>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</si>
  <si>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</si>
  <si>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</si>
  <si>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</si>
  <si>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</si>
  <si>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</si>
  <si>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</si>
  <si>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</si>
  <si>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</si>
  <si>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</si>
  <si>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</si>
  <si>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</si>
  <si>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</si>
  <si>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</si>
  <si>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</si>
  <si>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</si>
  <si>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</si>
  <si>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</si>
  <si>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</si>
  <si>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</si>
  <si>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</si>
  <si>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</si>
  <si>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</si>
  <si>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</si>
  <si>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</si>
  <si>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</si>
  <si>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</si>
  <si>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</si>
  <si>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</si>
  <si>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</si>
  <si>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</si>
  <si>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</si>
  <si>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</si>
  <si>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</si>
  <si>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</si>
  <si>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</si>
  <si>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</si>
  <si>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</si>
  <si>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</si>
  <si>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</si>
  <si>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</si>
  <si>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</si>
  <si>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</si>
  <si>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</si>
  <si>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</si>
  <si>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</si>
  <si>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</si>
  <si>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</si>
  <si>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</si>
  <si>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</si>
  <si>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</si>
  <si>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</si>
  <si>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</si>
  <si>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</si>
  <si>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</si>
  <si>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</si>
  <si>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</si>
  <si>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</si>
  <si>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</si>
  <si>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</si>
  <si>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</si>
  <si>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</si>
  <si>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</si>
  <si>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</si>
  <si>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</si>
  <si>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</si>
  <si>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</si>
  <si>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</si>
  <si>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</si>
  <si>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</si>
  <si>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</si>
  <si>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</si>
  <si>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</si>
  <si>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</si>
  <si>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</si>
  <si>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</si>
  <si>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</si>
  <si>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</si>
  <si>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</si>
  <si>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</si>
  <si>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</si>
  <si>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</si>
  <si>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</si>
  <si>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</si>
  <si>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</si>
  <si>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</si>
  <si>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</si>
  <si>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</si>
  <si>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</si>
  <si>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</si>
  <si>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</si>
  <si>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</si>
  <si>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</si>
  <si>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</si>
  <si>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</si>
  <si>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</si>
  <si>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</si>
  <si>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</si>
  <si>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</si>
  <si>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</si>
  <si>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</si>
  <si>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</si>
  <si>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</si>
  <si>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</si>
  <si>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</si>
  <si>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</si>
  <si>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</si>
  <si>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</si>
  <si>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</si>
  <si>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</si>
  <si>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</si>
  <si>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</si>
  <si>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</si>
  <si>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</si>
  <si>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</si>
  <si>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</si>
  <si>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</si>
  <si>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</si>
  <si>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</si>
  <si>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</si>
  <si>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</si>
  <si>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</si>
  <si>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</si>
  <si>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</si>
  <si>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</si>
  <si>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</si>
  <si>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</si>
  <si>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</si>
  <si>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</si>
  <si>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</si>
  <si>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</si>
  <si>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</si>
  <si>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</si>
  <si>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</si>
  <si>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</si>
  <si>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</si>
  <si>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</si>
  <si>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</si>
  <si>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</si>
  <si>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</si>
  <si>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</si>
  <si>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</si>
  <si>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</si>
  <si>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</si>
  <si>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</si>
  <si>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</si>
  <si>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</si>
  <si>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</si>
  <si>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</si>
  <si>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</si>
  <si>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</si>
  <si>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</si>
  <si>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</si>
  <si>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</si>
  <si>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</si>
  <si>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</si>
  <si>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</si>
  <si>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</si>
  <si>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</si>
  <si>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</si>
  <si>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</si>
  <si>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</si>
  <si>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</si>
  <si>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</si>
  <si>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</si>
  <si>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</si>
  <si>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</si>
  <si>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</si>
  <si>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</si>
  <si>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</si>
  <si>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</si>
  <si>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</si>
  <si>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</si>
  <si>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</si>
  <si>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</si>
  <si>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</si>
  <si>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</si>
  <si>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</si>
  <si>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</si>
  <si>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</si>
  <si>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</si>
  <si>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</si>
  <si>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</si>
  <si>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</si>
  <si>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</si>
  <si>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</si>
  <si>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</si>
  <si>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</si>
  <si>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</si>
  <si>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</si>
  <si>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</si>
  <si>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</si>
  <si>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</si>
  <si>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</si>
  <si>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</si>
  <si>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</si>
  <si>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</si>
  <si>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</si>
  <si>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</si>
  <si>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</si>
  <si>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</si>
  <si>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</si>
  <si>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</si>
  <si>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</si>
  <si>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</si>
  <si>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</si>
  <si>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</si>
  <si>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</si>
  <si>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</si>
  <si>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</si>
  <si>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</si>
  <si>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</si>
  <si>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</si>
  <si>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</si>
  <si>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</si>
  <si>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</si>
  <si>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</si>
  <si>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</si>
  <si>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</si>
  <si>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</si>
  <si>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</si>
  <si>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</si>
  <si>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</si>
  <si>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</si>
  <si>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</si>
  <si>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</si>
  <si>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</si>
  <si>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</si>
  <si>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</si>
  <si>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</si>
  <si>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</si>
  <si>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</si>
  <si>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</si>
  <si>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</si>
  <si>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</si>
  <si>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</si>
  <si>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</si>
  <si>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</si>
  <si>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</si>
  <si>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</si>
  <si>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</si>
  <si>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</si>
  <si>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</si>
  <si>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</si>
  <si>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</si>
  <si>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</si>
  <si>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</si>
  <si>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</si>
  <si>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</si>
  <si>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</si>
  <si>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</si>
  <si>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</si>
  <si>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</si>
  <si>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</si>
  <si>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</si>
  <si>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</si>
  <si>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</si>
  <si>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</si>
  <si>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</si>
  <si>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</si>
  <si>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</si>
  <si>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</si>
  <si>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</si>
  <si>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</si>
  <si>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</si>
  <si>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</si>
  <si>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</si>
  <si>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</si>
  <si>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</si>
  <si>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</si>
  <si>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</si>
  <si>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</si>
  <si>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</si>
  <si>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</si>
  <si>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</si>
  <si>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</si>
  <si>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</si>
  <si>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</si>
  <si>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</si>
  <si>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</si>
  <si>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</si>
  <si>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</si>
  <si>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</si>
  <si>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</si>
  <si>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</si>
  <si>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</si>
  <si>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</si>
  <si>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</si>
  <si>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</si>
  <si>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</si>
  <si>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</si>
  <si>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</si>
  <si>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</si>
  <si>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</si>
  <si>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</si>
  <si>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</si>
  <si>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</si>
  <si>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</si>
  <si>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</si>
  <si>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</si>
  <si>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</si>
  <si>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</si>
  <si>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</si>
  <si>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</si>
  <si>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</si>
  <si>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</si>
  <si>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</si>
  <si>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</si>
  <si>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</si>
  <si>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</si>
  <si>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</si>
  <si>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</si>
  <si>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</si>
  <si>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</si>
  <si>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</si>
  <si>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</si>
  <si>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</si>
  <si>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</si>
  <si>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</si>
  <si>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</si>
  <si>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</si>
  <si>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</si>
  <si>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</si>
  <si>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</si>
  <si>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</si>
  <si>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</si>
  <si>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</si>
  <si>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</si>
  <si>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</si>
  <si>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</si>
  <si>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</si>
  <si>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</si>
  <si>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</si>
  <si>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</si>
  <si>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</si>
  <si>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</si>
  <si>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</si>
  <si>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</si>
  <si>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</si>
  <si>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</si>
  <si>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</si>
  <si>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</si>
  <si>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</si>
  <si>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</si>
  <si>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</si>
  <si>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</si>
  <si>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</si>
  <si>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</si>
  <si>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</si>
  <si>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</si>
  <si>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</si>
  <si>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</si>
  <si>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</si>
  <si>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</si>
  <si>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</si>
  <si>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</si>
  <si>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</si>
  <si>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</si>
  <si>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</si>
  <si>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</si>
  <si>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</si>
  <si>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</si>
  <si>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</si>
  <si>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</si>
  <si>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</si>
  <si>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</si>
  <si>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</si>
  <si>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</si>
  <si>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</si>
  <si>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</si>
  <si>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</si>
  <si>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</si>
  <si>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</si>
  <si>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</si>
  <si>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</si>
  <si>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</si>
  <si>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</si>
  <si>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</si>
  <si>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</si>
  <si>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</si>
  <si>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</si>
  <si>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</si>
  <si>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</si>
  <si>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</si>
  <si>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</si>
  <si>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</si>
  <si>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</si>
  <si>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</si>
  <si>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</si>
  <si>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</si>
  <si>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</si>
  <si>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</si>
  <si>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</si>
  <si>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</si>
  <si>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</si>
  <si>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</si>
  <si>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</si>
  <si>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</si>
  <si>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</si>
  <si>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</si>
  <si>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</si>
  <si>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</si>
  <si>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</si>
  <si>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</si>
  <si>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</si>
  <si>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</si>
  <si>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</si>
  <si>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</si>
  <si>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</si>
  <si>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</si>
  <si>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</si>
  <si>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</si>
  <si>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</si>
  <si>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</si>
  <si>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</si>
  <si>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</si>
  <si>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</si>
  <si>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</si>
  <si>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</si>
  <si>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</si>
  <si>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</si>
  <si>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</si>
  <si>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</si>
  <si>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</si>
  <si>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</si>
  <si>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</si>
  <si>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</si>
  <si>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</si>
  <si>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</si>
  <si>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</si>
  <si>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</si>
  <si>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</si>
  <si>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</si>
  <si>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</si>
  <si>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</si>
  <si>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</si>
  <si>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</si>
  <si>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</si>
  <si>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</si>
  <si>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</si>
  <si>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</si>
  <si>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</si>
  <si>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</si>
  <si>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</si>
  <si>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</si>
  <si>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</si>
  <si>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</si>
  <si>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</si>
  <si>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</si>
  <si>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</si>
  <si>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</si>
  <si>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</si>
  <si>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</si>
  <si>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</si>
  <si>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</si>
  <si>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</si>
  <si>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</si>
  <si>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</si>
  <si>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</si>
  <si>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</si>
  <si>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</si>
  <si>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</si>
  <si>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</si>
  <si>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</si>
  <si>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</si>
  <si>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</si>
  <si>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</si>
  <si>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</si>
  <si>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</si>
  <si>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</si>
  <si>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</si>
  <si>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</si>
  <si>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</si>
  <si>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</si>
  <si>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</si>
  <si>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</si>
  <si>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</si>
  <si>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</si>
  <si>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</si>
  <si>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</si>
  <si>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</si>
  <si>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</si>
  <si>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</si>
  <si>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</si>
  <si>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</si>
  <si>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</si>
  <si>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</si>
  <si>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</si>
  <si>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</si>
  <si>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</si>
  <si>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</si>
  <si>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</si>
  <si>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</si>
  <si>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</si>
  <si>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</si>
  <si>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</si>
  <si>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</si>
  <si>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</si>
  <si>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</si>
  <si>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</si>
  <si>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</si>
  <si>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</si>
  <si>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</si>
  <si>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</si>
  <si>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</si>
  <si>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</si>
  <si>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</si>
  <si>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</si>
  <si>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</si>
  <si>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</si>
  <si>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</si>
  <si>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</si>
  <si>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</si>
  <si>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</si>
  <si>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</si>
  <si>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</si>
  <si>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</si>
  <si>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</si>
  <si>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</si>
  <si>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</si>
  <si>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</si>
  <si>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</si>
  <si>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</si>
  <si>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</si>
  <si>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</si>
  <si>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</si>
  <si>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</si>
  <si>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</si>
  <si>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</si>
  <si>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</si>
  <si>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</si>
  <si>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</si>
  <si>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</si>
  <si>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</si>
  <si>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</si>
  <si>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</si>
  <si>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</si>
  <si>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</si>
  <si>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</si>
  <si>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</si>
  <si>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</si>
  <si>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</si>
  <si>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</si>
  <si>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</si>
  <si>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</si>
  <si>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</si>
  <si>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</si>
  <si>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</si>
  <si>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</si>
  <si>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</si>
  <si>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</si>
  <si>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</si>
  <si>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</si>
  <si>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</si>
  <si>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</si>
  <si>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</si>
  <si>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</si>
  <si>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</si>
  <si>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</si>
  <si>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</si>
  <si>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</si>
  <si>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</si>
  <si>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</si>
  <si>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</si>
  <si>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</si>
  <si>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</si>
  <si>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</si>
  <si>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</si>
  <si>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</si>
  <si>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</si>
  <si>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</si>
  <si>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</si>
  <si>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</si>
  <si>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</si>
  <si>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</si>
  <si>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</si>
  <si>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</si>
  <si>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</si>
  <si>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</si>
  <si>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</si>
  <si>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</si>
  <si>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</si>
  <si>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</si>
  <si>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</si>
  <si>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</si>
  <si>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</si>
  <si>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</si>
  <si>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</si>
  <si>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</si>
  <si>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</si>
  <si>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</si>
  <si>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</si>
  <si>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</si>
  <si>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</si>
  <si>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</si>
  <si>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</si>
  <si>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</si>
  <si>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</si>
  <si>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</si>
  <si>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</si>
  <si>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</si>
  <si>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</si>
  <si>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</si>
  <si>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</si>
  <si>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</si>
  <si>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</si>
  <si>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</si>
  <si>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</si>
  <si>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</si>
  <si>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</si>
  <si>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</si>
  <si>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</si>
  <si>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</si>
  <si>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</si>
  <si>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</si>
  <si>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</si>
  <si>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</si>
  <si>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</si>
  <si>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</si>
  <si>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</si>
  <si>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</si>
  <si>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</si>
  <si>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</si>
  <si>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</si>
  <si>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</si>
  <si>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</si>
  <si>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</si>
  <si>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</si>
  <si>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</si>
  <si>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</si>
  <si>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</si>
  <si>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</si>
  <si>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</si>
  <si>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</si>
  <si>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</si>
  <si>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</si>
  <si>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</si>
  <si>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</si>
  <si>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</si>
  <si>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</si>
  <si>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</si>
  <si>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</si>
  <si>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</si>
  <si>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</si>
  <si>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</si>
  <si>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</si>
  <si>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</si>
  <si>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</si>
  <si>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</si>
  <si>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</si>
  <si>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</si>
  <si>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</si>
  <si>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</si>
  <si>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</si>
  <si>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</si>
  <si>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</si>
  <si>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</si>
  <si>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</si>
  <si>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</si>
  <si>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</si>
  <si>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</si>
  <si>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</si>
  <si>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</si>
  <si>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</si>
  <si>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</si>
  <si>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</si>
  <si>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</si>
  <si>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</si>
  <si>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</si>
  <si>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</si>
  <si>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</si>
  <si>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</si>
  <si>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</si>
  <si>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</si>
  <si>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</si>
  <si>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</si>
  <si>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</si>
  <si>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</si>
  <si>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</si>
  <si>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</si>
  <si>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</si>
  <si>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</si>
  <si>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</si>
  <si>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</si>
  <si>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</si>
  <si>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</si>
  <si>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</si>
  <si>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</si>
  <si>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</si>
  <si>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</si>
  <si>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</si>
  <si>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</si>
  <si>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</si>
  <si>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</si>
  <si>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</si>
  <si>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</si>
  <si>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</si>
  <si>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</si>
  <si>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</si>
  <si>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</si>
  <si>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</si>
  <si>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</si>
  <si>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</si>
  <si>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</si>
  <si>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</si>
  <si>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</si>
  <si>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</si>
  <si>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</si>
  <si>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</si>
  <si>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</si>
  <si>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</si>
  <si>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</si>
  <si>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</si>
  <si>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</si>
  <si>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</si>
  <si>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</si>
  <si>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</si>
  <si>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</si>
  <si>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</si>
  <si>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</si>
  <si>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</si>
  <si>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</si>
  <si>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</si>
  <si>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</si>
  <si>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</si>
  <si>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</si>
  <si>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</si>
  <si>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</si>
  <si>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</si>
  <si>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</si>
  <si>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</si>
  <si>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</si>
  <si>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</si>
  <si>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</si>
  <si>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</si>
  <si>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</si>
  <si>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</si>
  <si>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</si>
  <si>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</si>
  <si>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</si>
  <si>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</si>
  <si>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</si>
  <si>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</si>
  <si>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</si>
  <si>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</si>
  <si>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</si>
  <si>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</si>
  <si>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</si>
  <si>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</si>
  <si>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</si>
  <si>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</si>
  <si>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</si>
  <si>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</si>
  <si>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</si>
  <si>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</si>
  <si>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</si>
  <si>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</si>
  <si>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</si>
  <si>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</si>
  <si>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</si>
  <si>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</si>
  <si>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</si>
  <si>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</si>
  <si>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</si>
  <si>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</si>
  <si>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</si>
  <si>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</si>
  <si>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</si>
  <si>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</si>
  <si>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</si>
  <si>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</si>
  <si>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</si>
  <si>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</si>
  <si>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</si>
  <si>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</si>
  <si>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</si>
  <si>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</si>
  <si>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</si>
  <si>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</si>
  <si>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</si>
  <si>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</si>
  <si>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</si>
  <si>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</si>
  <si>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</si>
  <si>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</si>
  <si>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</si>
  <si>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</si>
  <si>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</si>
  <si>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</si>
  <si>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</si>
  <si>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</si>
  <si>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</si>
  <si>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</si>
  <si>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</si>
  <si>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</si>
  <si>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</si>
  <si>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</si>
  <si>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</si>
  <si>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</si>
  <si>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</si>
  <si>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</si>
  <si>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</si>
  <si>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</si>
  <si>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</si>
  <si>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</si>
  <si>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</si>
  <si>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</si>
  <si>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</si>
  <si>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</si>
  <si>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</si>
  <si>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</si>
  <si>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</si>
  <si>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</si>
  <si>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</si>
  <si>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</si>
  <si>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</si>
  <si>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</si>
  <si>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</si>
  <si>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</si>
  <si>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</si>
  <si>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</si>
  <si>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</si>
  <si>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</si>
  <si>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</si>
  <si>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</si>
  <si>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</si>
  <si>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</si>
  <si>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</si>
  <si>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</si>
  <si>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</si>
  <si>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</si>
  <si>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</si>
  <si>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</si>
  <si>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</si>
  <si>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</si>
  <si>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</si>
  <si>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</si>
  <si>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</si>
  <si>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</si>
  <si>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</si>
  <si>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</si>
  <si>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</si>
  <si>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</si>
  <si>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</si>
  <si>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</si>
  <si>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</si>
  <si>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</si>
  <si>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</si>
  <si>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</si>
  <si>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</si>
  <si>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</si>
  <si>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</si>
  <si>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</si>
  <si>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</si>
  <si>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</si>
  <si>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</si>
  <si>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</si>
  <si>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</si>
  <si>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</si>
  <si>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</si>
  <si>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</si>
  <si>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</si>
  <si>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</si>
  <si>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</si>
  <si>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</si>
  <si>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</si>
  <si>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</si>
  <si>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</si>
  <si>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</si>
  <si>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</si>
  <si>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</si>
  <si>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</si>
  <si>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</si>
  <si>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</si>
  <si>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</si>
  <si>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</si>
  <si>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</si>
  <si>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</si>
  <si>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</si>
  <si>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</si>
  <si>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</si>
  <si>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</si>
  <si>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</si>
  <si>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</si>
  <si>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</si>
  <si>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</si>
  <si>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</si>
  <si>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</si>
  <si>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</si>
  <si>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</si>
  <si>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</si>
  <si>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</si>
  <si>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</si>
  <si>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</si>
  <si>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</si>
  <si>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</si>
  <si>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</si>
  <si>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</si>
  <si>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</si>
  <si>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</si>
  <si>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</si>
  <si>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</si>
  <si>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</si>
  <si>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</si>
  <si>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</si>
  <si>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</si>
  <si>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</si>
  <si>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</si>
  <si>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</si>
  <si>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</si>
  <si>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</si>
  <si>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</si>
  <si>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</si>
  <si>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</si>
  <si>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</si>
  <si>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</si>
  <si>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</si>
  <si>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</si>
  <si>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</si>
  <si>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</si>
  <si>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</si>
  <si>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</si>
  <si>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</si>
  <si>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</si>
  <si>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</si>
  <si>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</si>
  <si>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</si>
  <si>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</si>
  <si>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</si>
  <si>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</si>
  <si>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</si>
  <si>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</si>
  <si>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</si>
  <si>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</si>
  <si>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</si>
  <si>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</si>
  <si>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</si>
  <si>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</si>
  <si>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</si>
  <si>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</si>
  <si>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</si>
  <si>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</si>
  <si>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</si>
  <si>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</si>
  <si>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</si>
  <si>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</si>
  <si>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</si>
  <si>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</si>
  <si>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</si>
  <si>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</si>
  <si>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</si>
  <si>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</si>
  <si>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</si>
  <si>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</si>
  <si>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</si>
  <si>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</si>
  <si>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</si>
  <si>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</si>
  <si>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</si>
  <si>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</si>
  <si>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</si>
  <si>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</si>
  <si>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</si>
  <si>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</si>
  <si>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</si>
  <si>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</si>
  <si>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</si>
  <si>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</si>
  <si>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</si>
  <si>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</si>
  <si>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</si>
  <si>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</si>
  <si>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</si>
  <si>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</si>
  <si>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</si>
  <si>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</si>
  <si>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</si>
  <si>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</si>
  <si>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</si>
  <si>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</si>
  <si>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</si>
  <si>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</si>
  <si>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</si>
  <si>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</si>
  <si>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</si>
  <si>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</si>
  <si>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</si>
  <si>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</si>
  <si>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</si>
  <si>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</si>
  <si>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</si>
  <si>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</si>
  <si>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</si>
  <si>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</si>
  <si>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</si>
  <si>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</si>
  <si>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</si>
  <si>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</si>
  <si>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</si>
  <si>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</si>
  <si>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</si>
  <si>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</si>
  <si>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</si>
  <si>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</si>
  <si>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</si>
  <si>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</si>
  <si>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</si>
  <si>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</si>
  <si>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</si>
  <si>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</si>
  <si>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</si>
  <si>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</si>
  <si>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</si>
  <si>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</si>
  <si>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</si>
  <si>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</si>
  <si>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</si>
  <si>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</si>
  <si>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</si>
  <si>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</si>
  <si>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</si>
  <si>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</si>
  <si>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</si>
  <si>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</si>
  <si>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</si>
  <si>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</si>
  <si>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</si>
  <si>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</si>
  <si>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</si>
  <si>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</si>
  <si>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</si>
  <si>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</si>
  <si>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</si>
  <si>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</si>
  <si>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</si>
  <si>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</si>
  <si>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</si>
  <si>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</si>
  <si>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</si>
  <si>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</si>
  <si>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</si>
  <si>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</si>
  <si>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</si>
  <si>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</si>
  <si>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</si>
  <si>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</si>
  <si>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</si>
  <si>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</si>
  <si>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</si>
  <si>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</si>
  <si>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</si>
  <si>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</si>
  <si>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</si>
  <si>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</si>
  <si>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</si>
  <si>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</si>
  <si>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</si>
  <si>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</si>
  <si>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</si>
  <si>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</si>
  <si>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</si>
  <si>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</si>
  <si>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</si>
  <si>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</si>
  <si>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</si>
  <si>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</si>
  <si>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</si>
  <si>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</si>
  <si>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</si>
  <si>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</si>
  <si>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</si>
  <si>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</si>
  <si>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</si>
  <si>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</si>
  <si>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</si>
  <si>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</si>
  <si>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</si>
  <si>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</si>
  <si>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</si>
  <si>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</si>
  <si>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</si>
  <si>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</si>
  <si>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</si>
  <si>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</si>
  <si>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</si>
  <si>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</si>
  <si>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</si>
  <si>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</si>
  <si>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</si>
  <si>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</si>
  <si>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</si>
  <si>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</si>
  <si>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</si>
  <si>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</si>
  <si>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</si>
  <si>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</si>
  <si>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</si>
  <si>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</si>
  <si>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</si>
  <si>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</si>
  <si>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</si>
  <si>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</si>
  <si>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</si>
  <si>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</si>
  <si>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</si>
  <si>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</si>
  <si>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</si>
  <si>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</si>
  <si>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</si>
  <si>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</si>
  <si>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</si>
  <si>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</si>
  <si>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</si>
  <si>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</si>
  <si>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</si>
  <si>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</si>
  <si>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</si>
  <si>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</si>
  <si>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</si>
  <si>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</si>
  <si>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</si>
  <si>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</si>
  <si>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</si>
  <si>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</si>
  <si>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</si>
  <si>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</si>
  <si>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</si>
  <si>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</si>
  <si>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</si>
  <si>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</si>
  <si>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</si>
  <si>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</si>
  <si>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</si>
  <si>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</si>
  <si>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</si>
  <si>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</si>
  <si>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</si>
  <si>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</si>
  <si>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</si>
  <si>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</si>
  <si>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</si>
  <si>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</si>
  <si>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</si>
  <si>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</si>
  <si>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</si>
  <si>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</si>
  <si>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</si>
  <si>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</si>
  <si>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</si>
  <si>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</si>
  <si>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</si>
  <si>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</si>
  <si>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</si>
  <si>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</si>
  <si>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</si>
  <si>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</si>
  <si>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</si>
  <si>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</si>
  <si>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</si>
  <si>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</si>
  <si>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</si>
  <si>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</si>
  <si>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</si>
  <si>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</si>
  <si>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</si>
  <si>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</si>
  <si>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</si>
  <si>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</si>
  <si>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</si>
  <si>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</si>
  <si>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</si>
  <si>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</si>
  <si>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</si>
  <si>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</si>
  <si>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</si>
  <si>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</si>
  <si>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</si>
  <si>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</si>
  <si>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</si>
  <si>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</si>
  <si>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</si>
  <si>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</si>
  <si>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</si>
  <si>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</si>
  <si>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</si>
  <si>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</si>
  <si>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</si>
  <si>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</si>
  <si>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</si>
  <si>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</si>
  <si>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</si>
  <si>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</si>
  <si>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</si>
  <si>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</si>
  <si>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</si>
  <si>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</si>
  <si>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</si>
  <si>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</si>
  <si>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</si>
  <si>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</si>
  <si>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</si>
  <si>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</si>
  <si>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</si>
  <si>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</si>
  <si>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</si>
  <si>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</si>
  <si>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</si>
  <si>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</si>
  <si>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</si>
  <si>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</si>
  <si>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</si>
  <si>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</si>
  <si>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</si>
  <si>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</si>
  <si>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</si>
  <si>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</si>
  <si>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</si>
  <si>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</si>
  <si>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</si>
  <si>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</si>
  <si>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</si>
  <si>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</si>
  <si>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</si>
  <si>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</si>
  <si>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</si>
  <si>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</si>
  <si>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</si>
  <si>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</si>
  <si>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</si>
  <si>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</si>
  <si>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</si>
  <si>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</si>
  <si>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</si>
  <si>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</si>
  <si>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</si>
  <si>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</si>
  <si>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</si>
  <si>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</si>
  <si>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</si>
  <si>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</si>
  <si>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</si>
  <si>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</si>
  <si>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</si>
  <si>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</si>
  <si>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</si>
  <si>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</si>
  <si>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</si>
  <si>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</si>
  <si>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</si>
  <si>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</si>
  <si>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</si>
  <si>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</si>
  <si>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</si>
  <si>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</si>
  <si>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</si>
  <si>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</si>
  <si>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</si>
  <si>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</si>
  <si>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</si>
  <si>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</si>
  <si>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</si>
  <si>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</si>
  <si>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</si>
  <si>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</si>
  <si>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</si>
  <si>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</si>
  <si>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</si>
  <si>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</si>
  <si>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</si>
  <si>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</si>
  <si>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</si>
  <si>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</si>
  <si>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</si>
  <si>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</si>
  <si>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</si>
  <si>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</si>
  <si>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</si>
  <si>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</si>
  <si>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</si>
  <si>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</si>
  <si>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</si>
  <si>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</si>
  <si>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</si>
  <si>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</si>
  <si>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</si>
  <si>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</si>
  <si>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</si>
  <si>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</si>
  <si>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</si>
  <si>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</si>
  <si>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</si>
  <si>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</si>
  <si>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</si>
  <si>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</si>
  <si>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</si>
  <si>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</si>
  <si>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</si>
  <si>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</si>
  <si>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</si>
  <si>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</si>
  <si>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</si>
  <si>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</si>
  <si>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</si>
  <si>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</si>
  <si>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</si>
  <si>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</si>
  <si>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</si>
  <si>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</si>
  <si>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</si>
  <si>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</si>
  <si>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</si>
  <si>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</si>
  <si>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</si>
  <si>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</si>
  <si>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</si>
  <si>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</si>
  <si>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</si>
  <si>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</si>
  <si>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</si>
  <si>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</si>
  <si>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</si>
  <si>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</si>
  <si>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</si>
  <si>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</si>
  <si>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</si>
  <si>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</si>
  <si>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</si>
  <si>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</si>
  <si>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</si>
  <si>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</si>
  <si>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</si>
  <si>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</si>
  <si>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</si>
  <si>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</si>
  <si>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</si>
  <si>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</si>
  <si>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</si>
  <si>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</si>
  <si>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</si>
  <si>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</si>
  <si>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</si>
  <si>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</si>
  <si>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</si>
  <si>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</si>
  <si>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</si>
  <si>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</si>
  <si>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</si>
  <si>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</si>
  <si>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</si>
  <si>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</si>
  <si>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</si>
  <si>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</si>
  <si>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</si>
  <si>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</si>
  <si>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</si>
  <si>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</si>
  <si>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</si>
  <si>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</si>
  <si>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</si>
  <si>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</si>
  <si>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</si>
  <si>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</si>
  <si>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</si>
  <si>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</si>
  <si>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</si>
  <si>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</si>
  <si>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</si>
  <si>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</si>
  <si>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</si>
  <si>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</si>
  <si>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</si>
  <si>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</si>
  <si>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</si>
  <si>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</si>
  <si>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</si>
  <si>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</si>
  <si>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</si>
  <si>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</si>
  <si>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</si>
  <si>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</si>
  <si>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</si>
  <si>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</si>
  <si>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</si>
  <si>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</si>
  <si>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</si>
  <si>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</si>
  <si>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</si>
  <si>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</si>
  <si>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</si>
  <si>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</si>
  <si>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</si>
  <si>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</si>
  <si>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</si>
  <si>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</si>
  <si>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</si>
  <si>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</si>
  <si>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</si>
  <si>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</si>
  <si>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</si>
  <si>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</si>
  <si>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</si>
  <si>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</si>
  <si>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</si>
  <si>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</si>
  <si>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</si>
  <si>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</si>
  <si>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</si>
  <si>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</si>
  <si>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</si>
  <si>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</si>
  <si>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</si>
  <si>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</si>
  <si>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</si>
  <si>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</si>
  <si>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</si>
  <si>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</si>
  <si>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</si>
  <si>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</si>
  <si>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</si>
  <si>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</si>
  <si>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</si>
  <si>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</si>
  <si>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</si>
  <si>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</si>
  <si>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</si>
  <si>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</si>
  <si>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</si>
  <si>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</si>
  <si>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</si>
  <si>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</si>
  <si>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</si>
  <si>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</si>
  <si>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</si>
  <si>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</si>
  <si>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</si>
  <si>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</si>
  <si>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</si>
  <si>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</si>
  <si>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</si>
  <si>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</si>
  <si>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</si>
  <si>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</si>
  <si>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</si>
  <si>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</si>
  <si>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</si>
  <si>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</si>
  <si>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</si>
  <si>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</si>
  <si>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</si>
  <si>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</si>
  <si>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</si>
  <si>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</si>
  <si>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</si>
  <si>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</si>
  <si>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</si>
  <si>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</si>
  <si>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</si>
  <si>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</si>
  <si>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</si>
  <si>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</si>
  <si>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</si>
  <si>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</si>
  <si>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</si>
  <si>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</si>
  <si>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</si>
  <si>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</si>
  <si>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</si>
  <si>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</si>
  <si>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</si>
  <si>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</si>
  <si>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</si>
  <si>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</si>
  <si>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</si>
  <si>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</si>
  <si>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</si>
  <si>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</si>
  <si>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</si>
  <si>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</si>
  <si>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</si>
  <si>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</si>
  <si>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</si>
  <si>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</si>
  <si>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</si>
  <si>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</si>
  <si>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</si>
  <si>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</si>
  <si>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</si>
  <si>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</si>
  <si>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</si>
  <si>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</si>
  <si>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</si>
  <si>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</si>
  <si>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</si>
  <si>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</si>
  <si>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</si>
  <si>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</si>
  <si>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</si>
  <si>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</si>
  <si>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</si>
  <si>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</si>
  <si>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</si>
  <si>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</si>
  <si>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</si>
  <si>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</si>
  <si>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</si>
  <si>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</si>
  <si>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</si>
  <si>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</si>
  <si>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</si>
  <si>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</si>
  <si>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</si>
  <si>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</si>
  <si>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</si>
  <si>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</si>
  <si>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</si>
  <si>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</si>
  <si>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</si>
  <si>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</si>
  <si>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</si>
  <si>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</si>
  <si>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</si>
  <si>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</si>
  <si>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</si>
  <si>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</si>
  <si>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</si>
  <si>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</si>
  <si>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</si>
  <si>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</si>
  <si>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</si>
  <si>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</si>
  <si>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</si>
  <si>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</si>
  <si>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</si>
  <si>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</si>
  <si>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</si>
  <si>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</si>
  <si>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</si>
  <si>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</si>
  <si>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</si>
  <si>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</si>
  <si>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</si>
  <si>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</si>
  <si>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</si>
  <si>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</si>
  <si>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</si>
  <si>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</si>
  <si>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</si>
  <si>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</si>
  <si>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</si>
  <si>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</si>
  <si>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</si>
  <si>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</si>
  <si>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</si>
  <si>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</si>
  <si>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</si>
  <si>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</si>
  <si>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</si>
  <si>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</si>
  <si>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</si>
  <si>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</si>
  <si>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</si>
  <si>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</si>
  <si>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</si>
  <si>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</si>
  <si>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</si>
  <si>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</si>
  <si>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</si>
  <si>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</si>
  <si>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</si>
  <si>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</si>
  <si>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</si>
  <si>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</si>
  <si>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</si>
  <si>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</si>
  <si>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</si>
  <si>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</si>
  <si>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</si>
  <si>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</si>
  <si>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</si>
  <si>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</si>
  <si>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</si>
  <si>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</si>
  <si>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</si>
  <si>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</si>
  <si>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</si>
  <si>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</si>
  <si>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</si>
  <si>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</si>
  <si>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</si>
  <si>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</si>
  <si>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</si>
  <si>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</si>
  <si>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</si>
  <si>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</si>
  <si>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</si>
  <si>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</si>
  <si>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</si>
  <si>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</si>
  <si>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</si>
  <si>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</si>
  <si>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</si>
  <si>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</si>
  <si>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</si>
  <si>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</si>
  <si>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</si>
  <si>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</si>
  <si>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</si>
  <si>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</si>
  <si>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</si>
  <si>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</si>
  <si>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</si>
  <si>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</si>
  <si>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</si>
  <si>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</si>
  <si>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</si>
  <si>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</si>
  <si>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</si>
  <si>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</si>
  <si>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</si>
  <si>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</si>
  <si>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</si>
  <si>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</si>
  <si>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</si>
  <si>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</si>
  <si>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</si>
  <si>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</si>
  <si>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</si>
  <si>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</si>
  <si>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</si>
  <si>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</si>
  <si>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</si>
  <si>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</si>
  <si>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</si>
  <si>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</si>
  <si>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</si>
  <si>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</si>
  <si>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</si>
  <si>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</si>
  <si>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</si>
  <si>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</si>
  <si>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</si>
  <si>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</si>
  <si>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</si>
  <si>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</si>
  <si>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</si>
  <si>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</si>
  <si>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</si>
  <si>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</si>
  <si>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</si>
  <si>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</si>
  <si>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</si>
  <si>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</si>
  <si>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</si>
  <si>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</si>
  <si>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</si>
  <si>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</si>
  <si>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</si>
  <si>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</si>
  <si>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</si>
  <si>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</si>
  <si>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</si>
  <si>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</si>
  <si>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</si>
  <si>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</si>
  <si>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</si>
  <si>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</si>
  <si>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</si>
  <si>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</si>
  <si>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</si>
  <si>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</si>
  <si>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</si>
  <si>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</si>
  <si>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</si>
  <si>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</si>
  <si>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</si>
  <si>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</si>
  <si>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</si>
  <si>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</si>
  <si>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</si>
  <si>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</si>
  <si>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</si>
  <si>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</si>
  <si>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</si>
  <si>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</si>
  <si>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</si>
  <si>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</si>
  <si>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</si>
  <si>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</si>
  <si>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</si>
  <si>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</si>
  <si>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</si>
  <si>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</si>
  <si>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</si>
  <si>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</si>
  <si>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</si>
  <si>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</si>
  <si>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</si>
  <si>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</si>
  <si>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</si>
  <si>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</si>
  <si>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</si>
  <si>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</si>
  <si>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</si>
  <si>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</si>
  <si>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</si>
  <si>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</si>
  <si>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</si>
  <si>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</si>
  <si>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</si>
  <si>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</si>
  <si>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</si>
  <si>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</si>
  <si>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</si>
  <si>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</si>
  <si>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</si>
  <si>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</si>
  <si>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</si>
  <si>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</si>
  <si>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</si>
  <si>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</si>
  <si>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</si>
  <si>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</si>
  <si>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</si>
  <si>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</si>
  <si>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</si>
  <si>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</si>
  <si>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</si>
  <si>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</si>
  <si>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</si>
  <si>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</si>
  <si>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</si>
  <si>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</si>
  <si>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</si>
  <si>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</si>
  <si>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</si>
  <si>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</si>
  <si>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</si>
  <si>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</si>
  <si>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</si>
  <si>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</si>
  <si>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</si>
  <si>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</si>
  <si>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</si>
  <si>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</si>
  <si>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</si>
  <si>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</si>
  <si>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</si>
  <si>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</si>
  <si>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</si>
  <si>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</si>
  <si>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</si>
  <si>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</si>
  <si>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</si>
  <si>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</si>
  <si>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</si>
  <si>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</si>
  <si>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</si>
  <si>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</si>
  <si>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</si>
  <si>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</si>
  <si>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</si>
  <si>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</si>
  <si>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</si>
  <si>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</si>
  <si>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</si>
  <si>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</si>
  <si>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</si>
  <si>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</si>
  <si>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</si>
  <si>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</si>
  <si>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</si>
  <si>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</si>
  <si>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</si>
  <si>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</si>
  <si>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</si>
  <si>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</si>
  <si>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</si>
  <si>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</si>
  <si>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</si>
  <si>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</si>
  <si>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</si>
  <si>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</si>
  <si>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</si>
  <si>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</si>
  <si>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</si>
  <si>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</si>
  <si>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</si>
  <si>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</si>
  <si>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</si>
  <si>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</si>
  <si>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</si>
  <si>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</si>
  <si>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</si>
  <si>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</si>
  <si>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</si>
  <si>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</si>
  <si>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</si>
  <si>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</si>
  <si>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</si>
  <si>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</si>
  <si>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</si>
  <si>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</si>
  <si>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</si>
  <si>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</si>
  <si>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</si>
  <si>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</si>
  <si>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</si>
  <si>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</si>
  <si>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</si>
  <si>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</si>
  <si>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</si>
  <si>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</si>
  <si>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</si>
  <si>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</si>
  <si>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</si>
  <si>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</si>
  <si>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</si>
  <si>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</si>
  <si>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</si>
  <si>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</si>
  <si>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</si>
  <si>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</si>
  <si>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</si>
  <si>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</si>
  <si>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</si>
  <si>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</si>
  <si>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</si>
  <si>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</si>
  <si>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</si>
  <si>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</si>
  <si>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</si>
  <si>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</si>
  <si>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</si>
  <si>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</si>
  <si>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</si>
  <si>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</si>
  <si>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</si>
  <si>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</si>
  <si>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</si>
  <si>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</si>
  <si>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</si>
  <si>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</si>
  <si>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</si>
  <si>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</si>
  <si>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</si>
  <si>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</si>
  <si>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</si>
  <si>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</si>
  <si>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</si>
  <si>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</si>
  <si>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</si>
  <si>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</si>
  <si>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</si>
  <si>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</si>
  <si>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</si>
  <si>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</si>
  <si>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</si>
  <si>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</si>
  <si>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</si>
  <si>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</si>
  <si>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</si>
  <si>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</si>
  <si>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</si>
  <si>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</si>
  <si>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</si>
  <si>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</si>
  <si>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</si>
  <si>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</si>
  <si>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</si>
  <si>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</si>
  <si>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</si>
  <si>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</si>
  <si>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</si>
  <si>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</si>
  <si>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</si>
  <si>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</si>
  <si>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</si>
  <si>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</si>
  <si>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</si>
  <si>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</si>
  <si>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</si>
  <si>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</si>
  <si>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</si>
  <si>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</si>
  <si>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</si>
  <si>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</si>
  <si>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</si>
  <si>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</si>
  <si>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</si>
  <si>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</si>
  <si>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</si>
  <si>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</si>
  <si>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</si>
  <si>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</si>
  <si>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</si>
  <si>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</si>
  <si>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</si>
  <si>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</si>
  <si>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</si>
  <si>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</si>
  <si>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</si>
  <si>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</si>
  <si>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</si>
  <si>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</si>
  <si>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</si>
  <si>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</si>
  <si>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</si>
  <si>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</si>
  <si>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</si>
  <si>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</si>
  <si>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</si>
  <si>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</si>
  <si>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</si>
  <si>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</si>
  <si>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</si>
  <si>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</si>
  <si>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</si>
  <si>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</si>
  <si>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</si>
  <si>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</si>
  <si>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</si>
  <si>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</si>
  <si>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</si>
  <si>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</si>
  <si>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</si>
  <si>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</si>
  <si>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</si>
  <si>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</si>
  <si>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</si>
  <si>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</si>
  <si>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</si>
  <si>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</si>
  <si>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</si>
  <si>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</si>
  <si>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</si>
  <si>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</si>
  <si>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</si>
  <si>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</si>
  <si>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</si>
  <si>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</si>
  <si>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</si>
  <si>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</si>
  <si>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</si>
  <si>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</si>
  <si>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</si>
  <si>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</si>
  <si>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</si>
  <si>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</si>
  <si>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</si>
  <si>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</si>
  <si>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</si>
  <si>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</si>
  <si>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</si>
  <si>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</si>
  <si>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</si>
  <si>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</si>
  <si>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</si>
  <si>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</si>
  <si>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</si>
  <si>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</si>
  <si>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</si>
  <si>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</si>
  <si>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</si>
  <si>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</si>
  <si>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</si>
  <si>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</si>
  <si>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</si>
  <si>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</si>
  <si>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</si>
  <si>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</si>
  <si>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</si>
  <si>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</si>
  <si>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</si>
  <si>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</si>
  <si>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</si>
  <si>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</si>
  <si>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</si>
  <si>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</si>
  <si>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</si>
  <si>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</si>
  <si>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</si>
  <si>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</si>
  <si>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</si>
  <si>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</si>
  <si>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</si>
  <si>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</si>
  <si>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</si>
  <si>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</si>
  <si>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</si>
  <si>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</si>
  <si>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</si>
  <si>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</si>
  <si>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</si>
  <si>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</si>
  <si>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</si>
  <si>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</si>
  <si>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</si>
  <si>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</si>
  <si>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</si>
  <si>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</si>
  <si>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</si>
  <si>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</si>
  <si>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</si>
  <si>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</si>
  <si>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</si>
  <si>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</si>
  <si>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</si>
  <si>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</si>
  <si>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</si>
  <si>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</si>
  <si>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</si>
  <si>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</si>
  <si>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</si>
  <si>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</si>
  <si>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</si>
  <si>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</si>
  <si>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</si>
  <si>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</si>
  <si>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</si>
  <si>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</si>
  <si>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</si>
  <si>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</si>
  <si>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</si>
  <si>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</si>
  <si>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</si>
  <si>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</si>
  <si>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</si>
  <si>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</si>
  <si>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</si>
  <si>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</si>
  <si>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</si>
  <si>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</si>
  <si>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</si>
  <si>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</si>
  <si>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</si>
  <si>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</si>
  <si>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</si>
  <si>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</si>
  <si>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</si>
  <si>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</si>
  <si>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</si>
  <si>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</si>
  <si>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</si>
  <si>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</si>
  <si>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</si>
  <si>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</si>
  <si>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</si>
  <si>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</si>
  <si>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</si>
  <si>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</si>
  <si>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</si>
  <si>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</si>
  <si>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</si>
  <si>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</si>
  <si>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</si>
  <si>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</si>
  <si>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</si>
  <si>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</si>
  <si>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</si>
  <si>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</si>
  <si>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</si>
  <si>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</si>
  <si>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</si>
  <si>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</si>
  <si>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</si>
  <si>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</si>
  <si>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</si>
  <si>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</si>
  <si>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</si>
  <si>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</si>
  <si>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</si>
  <si>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</si>
  <si>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</si>
  <si>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</si>
  <si>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</si>
  <si>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</si>
  <si>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</si>
  <si>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</si>
  <si>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</si>
  <si>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</si>
  <si>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</si>
  <si>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</si>
  <si>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</si>
  <si>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</si>
  <si>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</si>
  <si>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</si>
  <si>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</si>
  <si>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</si>
  <si>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</si>
  <si>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</si>
  <si>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</si>
  <si>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</si>
  <si>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</si>
  <si>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</si>
  <si>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</si>
  <si>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</si>
  <si>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</si>
  <si>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</si>
  <si>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</si>
  <si>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</si>
  <si>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</si>
  <si>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</si>
  <si>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</si>
  <si>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</si>
  <si>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</si>
  <si>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</si>
  <si>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</si>
  <si>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</si>
  <si>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</si>
  <si>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</si>
  <si>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</si>
  <si>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</si>
  <si>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</si>
  <si>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</si>
  <si>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</si>
  <si>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</si>
  <si>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</si>
  <si>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</si>
  <si>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</si>
  <si>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</si>
  <si>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</si>
  <si>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</si>
  <si>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</si>
  <si>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</si>
  <si>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</si>
  <si>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</si>
  <si>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</si>
  <si>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</si>
  <si>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</si>
  <si>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</si>
  <si>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</si>
  <si>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</si>
  <si>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</si>
  <si>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</si>
  <si>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</si>
  <si>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</si>
  <si>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</si>
  <si>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</si>
  <si>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</si>
  <si>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</si>
  <si>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</si>
  <si>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</si>
  <si>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</si>
  <si>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</si>
  <si>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</si>
  <si>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</si>
  <si>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</si>
  <si>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</si>
  <si>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</si>
  <si>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</si>
  <si>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</si>
  <si>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</si>
  <si>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</si>
  <si>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</si>
  <si>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</si>
  <si>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</si>
  <si>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</si>
  <si>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</si>
  <si>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</si>
  <si>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</si>
  <si>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</si>
  <si>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</si>
  <si>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</si>
  <si>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</si>
  <si>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</si>
  <si>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</si>
  <si>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</si>
  <si>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</si>
  <si>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</si>
  <si>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</si>
  <si>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</si>
  <si>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</si>
  <si>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</si>
  <si>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</si>
  <si>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</si>
  <si>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</si>
  <si>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</si>
  <si>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</si>
  <si>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</si>
  <si>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</si>
  <si>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</si>
  <si>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</si>
  <si>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</si>
  <si>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</si>
  <si>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</si>
  <si>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</si>
  <si>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</si>
  <si>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</si>
  <si>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</si>
  <si>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</si>
  <si>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</si>
  <si>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</si>
  <si>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</si>
  <si>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</si>
  <si>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</si>
  <si>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</si>
  <si>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</si>
  <si>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</si>
  <si>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</si>
  <si>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</si>
  <si>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</si>
  <si>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</si>
  <si>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</si>
  <si>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</si>
  <si>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</si>
  <si>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</si>
  <si>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</si>
  <si>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</si>
  <si>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</si>
  <si>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</si>
  <si>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</si>
  <si>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</si>
  <si>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</si>
  <si>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</si>
  <si>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</si>
  <si>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</si>
  <si>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</si>
  <si>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</si>
  <si>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</si>
  <si>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</si>
  <si>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</si>
  <si>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</si>
  <si>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</si>
  <si>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</si>
  <si>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</si>
  <si>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</si>
  <si>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</si>
  <si>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</si>
  <si>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</si>
  <si>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</si>
  <si>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</si>
  <si>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</si>
  <si>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</si>
  <si>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</si>
  <si>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</si>
  <si>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</si>
  <si>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</si>
  <si>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</si>
  <si>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</si>
  <si>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</si>
  <si>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</si>
  <si>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</si>
  <si>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</si>
  <si>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</si>
  <si>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</si>
  <si>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</si>
  <si>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</si>
  <si>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</si>
  <si>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</si>
  <si>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</si>
  <si>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</si>
  <si>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</si>
  <si>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</si>
  <si>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</si>
  <si>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</si>
  <si>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</si>
  <si>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</si>
  <si>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</si>
  <si>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</si>
  <si>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</si>
  <si>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</si>
  <si>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</si>
  <si>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</si>
  <si>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</si>
  <si>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</si>
  <si>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</si>
  <si>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</si>
  <si>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</si>
  <si>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</si>
  <si>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</si>
  <si>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</si>
  <si>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</si>
  <si>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</si>
  <si>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</si>
  <si>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</si>
  <si>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</si>
  <si>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</si>
  <si>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</si>
  <si>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</si>
  <si>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</si>
  <si>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</si>
  <si>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</si>
  <si>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</si>
  <si>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</si>
  <si>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</si>
  <si>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</si>
  <si>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</si>
  <si>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</si>
  <si>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</si>
  <si>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</si>
  <si>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</si>
  <si>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</si>
  <si>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</si>
  <si>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</si>
  <si>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</si>
  <si>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</si>
  <si>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</si>
  <si>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</si>
  <si>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</si>
  <si>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</si>
  <si>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</si>
  <si>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</si>
  <si>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</si>
  <si>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</si>
  <si>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</si>
  <si>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</si>
  <si>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</si>
  <si>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</si>
  <si>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</si>
  <si>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</si>
  <si>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</si>
  <si>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</si>
  <si>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</si>
  <si>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</si>
  <si>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</si>
  <si>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</si>
  <si>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</si>
  <si>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</si>
  <si>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</si>
  <si>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</si>
  <si>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</si>
  <si>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</si>
  <si>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</si>
  <si>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</si>
  <si>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</si>
  <si>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</si>
  <si>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</si>
  <si>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</si>
  <si>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</si>
  <si>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</si>
  <si>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</si>
  <si>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</si>
  <si>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</si>
  <si>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</si>
  <si>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</si>
  <si>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</si>
  <si>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</si>
  <si>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</si>
  <si>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</si>
  <si>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</si>
  <si>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</si>
  <si>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</si>
  <si>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</si>
  <si>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</si>
  <si>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</si>
  <si>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</si>
  <si>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</si>
  <si>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</si>
  <si>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</si>
  <si>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</si>
  <si>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</si>
  <si>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</si>
  <si>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</si>
  <si>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</si>
  <si>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</si>
  <si>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</si>
  <si>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</si>
  <si>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</si>
  <si>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</si>
  <si>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</si>
  <si>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</si>
  <si>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</si>
  <si>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</si>
  <si>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</si>
  <si>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</si>
  <si>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</si>
  <si>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</si>
  <si>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</si>
  <si>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</si>
  <si>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</si>
  <si>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</si>
  <si>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</si>
  <si>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</si>
  <si>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</si>
  <si>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</si>
  <si>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</si>
  <si>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</si>
  <si>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</si>
  <si>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</si>
  <si>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</si>
  <si>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</si>
  <si>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</si>
  <si>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</si>
  <si>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</si>
  <si>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</si>
  <si>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</si>
  <si>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</si>
  <si>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</si>
  <si>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</si>
  <si>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</si>
  <si>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</si>
  <si>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</si>
  <si>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</si>
  <si>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</si>
  <si>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</si>
  <si>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</si>
  <si>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</si>
  <si>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</si>
  <si>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</si>
  <si>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</si>
  <si>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</si>
  <si>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</si>
  <si>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</si>
  <si>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</si>
  <si>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</si>
  <si>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</si>
  <si>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</si>
  <si>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</si>
  <si>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</si>
  <si>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</si>
  <si>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</si>
  <si>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</si>
  <si>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</si>
  <si>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</si>
  <si>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</si>
  <si>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</si>
  <si>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</si>
  <si>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</si>
  <si>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</si>
  <si>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</si>
  <si>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</si>
  <si>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</si>
  <si>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</si>
  <si>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</si>
  <si>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</si>
  <si>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</si>
  <si>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</si>
  <si>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</si>
  <si>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</si>
  <si>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</si>
  <si>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</si>
  <si>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</si>
  <si>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</si>
  <si>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</si>
  <si>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</si>
  <si>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</si>
  <si>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</si>
  <si>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</si>
  <si>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</si>
  <si>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</si>
  <si>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</si>
  <si>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</si>
  <si>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</si>
  <si>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</si>
  <si>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</si>
  <si>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</si>
  <si>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</si>
  <si>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</si>
  <si>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</si>
  <si>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</si>
  <si>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</si>
  <si>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</si>
  <si>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</si>
  <si>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</si>
  <si>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</si>
  <si>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</si>
  <si>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</si>
  <si>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</si>
  <si>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</si>
  <si>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</si>
  <si>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</si>
  <si>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</si>
  <si>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</si>
  <si>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</si>
  <si>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</si>
  <si>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</si>
  <si>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</si>
  <si>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</si>
  <si>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</si>
  <si>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</si>
  <si>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</si>
  <si>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</si>
  <si>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</si>
  <si>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</si>
  <si>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</si>
  <si>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</si>
  <si>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</si>
  <si>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</si>
  <si>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</si>
  <si>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</si>
  <si>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</si>
  <si>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</si>
  <si>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</si>
  <si>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</si>
  <si>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</si>
  <si>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</si>
  <si>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</si>
  <si>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</si>
  <si>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</si>
  <si>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</si>
  <si>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</si>
  <si>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</si>
  <si>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</si>
  <si>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</si>
  <si>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</si>
  <si>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</si>
  <si>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</si>
  <si>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</si>
  <si>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</si>
  <si>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</si>
  <si>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</si>
  <si>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</si>
  <si>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</si>
  <si>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</si>
  <si>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</si>
  <si>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</si>
  <si>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</si>
  <si>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</si>
  <si>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</si>
  <si>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</si>
  <si>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</si>
  <si>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</si>
  <si>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</si>
  <si>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</si>
  <si>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</si>
  <si>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</si>
  <si>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</si>
  <si>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</si>
  <si>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</si>
  <si>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</si>
  <si>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</si>
  <si>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</si>
  <si>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</si>
  <si>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</si>
  <si>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</si>
  <si>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</si>
  <si>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</si>
  <si>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</si>
  <si>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</si>
  <si>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</si>
  <si>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</si>
  <si>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</si>
  <si>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</si>
  <si>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</si>
  <si>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</si>
  <si>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</si>
  <si>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</si>
  <si>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</si>
  <si>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</si>
  <si>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</si>
  <si>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</si>
  <si>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</si>
  <si>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</si>
  <si>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</si>
  <si>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</si>
  <si>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</si>
  <si>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</si>
  <si>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</si>
  <si>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</si>
  <si>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</si>
  <si>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</si>
  <si>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</si>
  <si>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</si>
  <si>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</si>
  <si>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</si>
  <si>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</si>
  <si>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</si>
  <si>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</si>
  <si>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</si>
  <si>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</si>
  <si>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</si>
  <si>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</si>
  <si>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</si>
  <si>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</si>
  <si>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</si>
  <si>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</si>
  <si>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</si>
  <si>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</si>
  <si>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</si>
  <si>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</si>
  <si>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</si>
  <si>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</si>
  <si>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</si>
  <si>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</si>
  <si>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</si>
  <si>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</si>
  <si>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</si>
  <si>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</si>
  <si>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</si>
  <si>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</si>
  <si>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</si>
  <si>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</si>
  <si>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</si>
  <si>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</si>
  <si>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</si>
  <si>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</si>
  <si>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</si>
  <si>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</si>
  <si>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</si>
  <si>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</si>
  <si>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</si>
  <si>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</si>
  <si>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</si>
  <si>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</si>
  <si>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</si>
  <si>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</si>
  <si>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</si>
  <si>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</si>
  <si>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</si>
  <si>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</si>
  <si>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</si>
  <si>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</si>
  <si>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</si>
  <si>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</si>
  <si>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</si>
  <si>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</si>
  <si>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</si>
  <si>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</si>
  <si>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</si>
  <si>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</si>
  <si>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</si>
  <si>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</si>
  <si>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</si>
  <si>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</si>
  <si>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</si>
  <si>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</si>
  <si>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</si>
  <si>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</si>
  <si>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</si>
  <si>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</si>
  <si>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</si>
  <si>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</si>
  <si>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</si>
  <si>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</si>
  <si>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</si>
  <si>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</si>
  <si>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</si>
  <si>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</si>
  <si>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</si>
  <si>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</si>
  <si>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</si>
  <si>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</si>
  <si>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</si>
  <si>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</si>
  <si>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</si>
  <si>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</si>
  <si>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</si>
  <si>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</si>
  <si>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</si>
  <si>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</si>
  <si>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</si>
  <si>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</si>
  <si>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</si>
  <si>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</si>
  <si>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</si>
  <si>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</si>
  <si>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</si>
  <si>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</si>
  <si>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</si>
  <si>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</si>
  <si>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</si>
  <si>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</si>
  <si>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</si>
  <si>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</si>
  <si>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</si>
  <si>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</si>
  <si>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</si>
  <si>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</si>
  <si>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</si>
  <si>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</si>
  <si>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</si>
  <si>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</si>
  <si>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</si>
  <si>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</si>
  <si>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</si>
  <si>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</si>
  <si>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</si>
  <si>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</si>
  <si>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</si>
  <si>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</si>
  <si>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</si>
  <si>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</si>
  <si>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</si>
  <si>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</si>
  <si>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</si>
  <si>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</si>
  <si>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</si>
  <si>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</si>
  <si>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</si>
  <si>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</si>
  <si>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</si>
  <si>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</si>
  <si>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</si>
  <si>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</si>
  <si>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</si>
  <si>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</si>
  <si>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</si>
  <si>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</si>
  <si>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</si>
  <si>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</si>
  <si>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</si>
  <si>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</si>
  <si>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</si>
  <si>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</si>
  <si>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</si>
  <si>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</si>
  <si>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</si>
  <si>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</si>
  <si>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</si>
  <si>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</si>
  <si>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</si>
  <si>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</si>
  <si>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</si>
  <si>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</si>
  <si>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</si>
  <si>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</si>
  <si>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</si>
  <si>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</si>
  <si>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</si>
  <si>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</si>
  <si>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</si>
  <si>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</si>
  <si>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</si>
  <si>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</si>
  <si>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</si>
  <si>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</si>
  <si>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</si>
  <si>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</si>
  <si>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</si>
  <si>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</si>
  <si>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</si>
  <si>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</si>
  <si>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</si>
  <si>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</si>
  <si>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</si>
  <si>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</si>
  <si>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</si>
  <si>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</si>
  <si>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</si>
  <si>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</si>
  <si>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</si>
  <si>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</si>
  <si>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</si>
  <si>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</si>
  <si>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</si>
  <si>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</si>
  <si>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</si>
  <si>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</si>
  <si>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</si>
  <si>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</si>
  <si>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</si>
  <si>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</si>
  <si>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</si>
  <si>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</si>
  <si>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</si>
  <si>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</si>
  <si>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</si>
  <si>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</si>
  <si>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</si>
  <si>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</si>
  <si>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</si>
  <si>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</si>
  <si>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</si>
  <si>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</si>
  <si>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</si>
  <si>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</si>
  <si>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</si>
  <si>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</si>
  <si>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</si>
  <si>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</si>
  <si>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</si>
  <si>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</si>
  <si>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</si>
  <si>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</si>
  <si>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</si>
  <si>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</si>
  <si>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</si>
  <si>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</si>
  <si>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</si>
  <si>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</si>
  <si>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</si>
  <si>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</si>
  <si>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</si>
  <si>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</si>
  <si>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</si>
  <si>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</si>
  <si>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</si>
  <si>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</si>
  <si>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</si>
  <si>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</si>
  <si>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</si>
  <si>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</si>
  <si>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</si>
  <si>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</si>
  <si>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</si>
  <si>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</si>
  <si>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</si>
  <si>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</si>
  <si>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</si>
  <si>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</si>
  <si>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</si>
  <si>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</si>
  <si>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</si>
  <si>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</si>
  <si>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</si>
  <si>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</si>
  <si>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</si>
  <si>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</si>
  <si>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</si>
  <si>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</si>
  <si>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</si>
  <si>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</si>
  <si>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</si>
  <si>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</si>
  <si>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</si>
  <si>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</si>
  <si>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</si>
  <si>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</si>
  <si>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</si>
  <si>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</si>
  <si>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</si>
  <si>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</si>
  <si>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</si>
  <si>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</si>
  <si>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</si>
  <si>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</si>
  <si>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</si>
  <si>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</si>
  <si>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</si>
  <si>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</si>
  <si>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</si>
  <si>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</si>
  <si>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</si>
  <si>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</si>
  <si>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</si>
  <si>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</si>
  <si>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</si>
  <si>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</si>
  <si>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</si>
  <si>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</si>
  <si>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</si>
  <si>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</si>
  <si>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</si>
  <si>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</si>
  <si>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</si>
  <si>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</si>
  <si>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</si>
  <si>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</si>
  <si>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</si>
  <si>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</si>
  <si>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</si>
  <si>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</si>
  <si>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</si>
  <si>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</si>
  <si>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</si>
  <si>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</si>
  <si>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</si>
  <si>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</si>
  <si>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</si>
  <si>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</si>
  <si>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</si>
  <si>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</si>
  <si>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</si>
  <si>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</si>
  <si>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</si>
  <si>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</si>
  <si>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</si>
  <si>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</si>
  <si>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</si>
  <si>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</si>
  <si>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</si>
  <si>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</si>
  <si>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</si>
  <si>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</si>
  <si>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</si>
  <si>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</si>
  <si>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</si>
  <si>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</si>
  <si>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</si>
  <si>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</si>
  <si>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</si>
  <si>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</si>
  <si>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</si>
  <si>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</si>
  <si>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</si>
  <si>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</si>
  <si>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</si>
  <si>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</si>
  <si>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</si>
  <si>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</si>
  <si>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</si>
  <si>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</si>
  <si>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</si>
  <si>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</si>
  <si>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</si>
  <si>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</si>
  <si>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</si>
  <si>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</si>
  <si>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</si>
  <si>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</si>
  <si>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</si>
  <si>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</si>
  <si>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</si>
  <si>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</si>
  <si>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</si>
  <si>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</si>
  <si>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</si>
  <si>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</si>
  <si>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</si>
  <si>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</si>
  <si>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</si>
  <si>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</si>
  <si>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</si>
  <si>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</si>
  <si>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</si>
  <si>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</si>
  <si>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</si>
  <si>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</si>
  <si>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</si>
  <si>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</si>
  <si>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</si>
  <si>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</si>
  <si>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</si>
  <si>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</si>
  <si>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</si>
  <si>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</si>
  <si>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</si>
  <si>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</si>
  <si>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</si>
  <si>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</si>
  <si>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</si>
  <si>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</si>
  <si>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</si>
  <si>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</si>
  <si>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</si>
  <si>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</si>
  <si>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</si>
  <si>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</si>
  <si>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</si>
  <si>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</si>
  <si>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</si>
  <si>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</si>
  <si>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</si>
  <si>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</si>
  <si>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</si>
  <si>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</si>
  <si>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</si>
  <si>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</si>
  <si>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</si>
  <si>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</si>
  <si>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</si>
  <si>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</si>
  <si>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</si>
  <si>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</si>
  <si>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</si>
  <si>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</si>
  <si>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</si>
  <si>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</si>
  <si>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</si>
  <si>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</si>
  <si>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</si>
  <si>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</si>
  <si>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</si>
  <si>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</si>
  <si>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</si>
  <si>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</si>
  <si>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</si>
  <si>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</si>
  <si>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</si>
  <si>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</si>
  <si>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</si>
  <si>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</si>
  <si>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</si>
  <si>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</si>
  <si>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</si>
  <si>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</si>
  <si>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</si>
  <si>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</si>
  <si>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</si>
  <si>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</si>
  <si>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</si>
  <si>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</si>
  <si>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</si>
  <si>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</si>
  <si>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</si>
  <si>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</si>
  <si>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</si>
  <si>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</si>
  <si>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</si>
  <si>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</si>
  <si>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</si>
  <si>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</si>
  <si>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</si>
  <si>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</si>
  <si>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</si>
  <si>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</si>
  <si>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</si>
  <si>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</si>
  <si>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</si>
  <si>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</si>
  <si>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</si>
  <si>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</si>
  <si>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</si>
  <si>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</si>
  <si>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</si>
  <si>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</si>
  <si>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</si>
  <si>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</si>
  <si>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</si>
  <si>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</si>
  <si>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</si>
  <si>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</si>
  <si>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</si>
  <si>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</si>
  <si>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</si>
  <si>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</si>
  <si>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</si>
  <si>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</si>
  <si>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</si>
  <si>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</si>
  <si>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</si>
  <si>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</si>
  <si>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</si>
  <si>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</si>
  <si>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</si>
  <si>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</si>
  <si>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</si>
  <si>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</si>
  <si>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</si>
  <si>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</si>
  <si>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</si>
  <si>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</si>
  <si>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</si>
  <si>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</si>
  <si>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</si>
  <si>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</si>
  <si>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</si>
  <si>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</si>
  <si>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</si>
  <si>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</si>
  <si>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</si>
  <si>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</si>
  <si>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</si>
  <si>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</si>
  <si>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</si>
  <si>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</si>
  <si>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</si>
  <si>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</si>
  <si>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</si>
  <si>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</si>
  <si>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</si>
  <si>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</si>
  <si>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</si>
  <si>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</si>
  <si>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</si>
  <si>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</si>
  <si>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</si>
  <si>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</si>
  <si>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</si>
  <si>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</si>
  <si>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</si>
  <si>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</si>
  <si>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</si>
  <si>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</si>
  <si>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</si>
  <si>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</si>
  <si>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</si>
  <si>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</si>
  <si>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</si>
  <si>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</si>
  <si>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</si>
  <si>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</si>
  <si>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</si>
  <si>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</si>
  <si>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</si>
  <si>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</si>
  <si>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</si>
  <si>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</si>
  <si>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</si>
  <si>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</si>
  <si>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</si>
  <si>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</si>
  <si>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</si>
  <si>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</si>
  <si>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</si>
  <si>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</si>
  <si>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</si>
  <si>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</si>
  <si>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</si>
  <si>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</si>
  <si>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</si>
  <si>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</si>
  <si>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</si>
  <si>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</si>
  <si>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</si>
  <si>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</si>
  <si>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</si>
  <si>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</si>
  <si>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</si>
  <si>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</si>
  <si>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</si>
  <si>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</si>
  <si>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</si>
  <si>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</si>
  <si>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</si>
  <si>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</si>
  <si>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</si>
  <si>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</si>
  <si>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</si>
  <si>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</si>
  <si>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</si>
  <si>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</si>
  <si>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</si>
  <si>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</si>
  <si>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</si>
  <si>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</si>
  <si>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</si>
  <si>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</si>
  <si>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</si>
  <si>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</si>
  <si>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</si>
  <si>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</si>
  <si>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</si>
  <si>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</si>
  <si>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</si>
  <si>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</si>
  <si>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</si>
  <si>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</si>
  <si>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</si>
  <si>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</si>
  <si>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</si>
  <si>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</si>
  <si>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</si>
  <si>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</si>
  <si>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</si>
  <si>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</si>
  <si>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</si>
  <si>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</si>
  <si>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</si>
  <si>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</si>
  <si>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</si>
  <si>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</si>
  <si>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</si>
  <si>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</si>
  <si>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</si>
  <si>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</si>
  <si>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</si>
  <si>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</si>
  <si>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</si>
  <si>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</si>
  <si>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</si>
  <si>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</si>
  <si>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</si>
  <si>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</si>
  <si>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</si>
  <si>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</si>
  <si>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</si>
  <si>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</si>
  <si>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</si>
  <si>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</si>
  <si>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</si>
  <si>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</si>
  <si>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</si>
  <si>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</si>
  <si>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</si>
  <si>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</si>
  <si>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</si>
  <si>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</si>
  <si>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</si>
  <si>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</si>
  <si>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</si>
  <si>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</si>
  <si>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</si>
  <si>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</si>
  <si>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</si>
  <si>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</si>
  <si>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</si>
  <si>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</si>
  <si>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</si>
  <si>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</si>
  <si>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</si>
  <si>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</si>
  <si>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</si>
  <si>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</si>
  <si>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</si>
  <si>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</si>
  <si>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</si>
  <si>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</si>
  <si>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</si>
  <si>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</si>
  <si>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</si>
  <si>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</si>
  <si>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</si>
  <si>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</si>
  <si>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</si>
  <si>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</si>
  <si>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</si>
  <si>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</si>
  <si>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</si>
  <si>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</si>
  <si>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</si>
  <si>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</si>
  <si>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</si>
  <si>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</si>
  <si>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</si>
  <si>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</si>
  <si>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</si>
  <si>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</si>
  <si>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</si>
  <si>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</si>
  <si>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</si>
  <si>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</si>
  <si>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</si>
  <si>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</si>
  <si>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</si>
  <si>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</si>
  <si>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</si>
  <si>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</si>
  <si>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</si>
  <si>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</si>
  <si>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</si>
  <si>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</si>
  <si>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</si>
  <si>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</si>
  <si>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</si>
  <si>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</si>
  <si>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</si>
  <si>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</si>
  <si>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</si>
  <si>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</si>
  <si>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</si>
  <si>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</si>
  <si>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</si>
  <si>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</si>
  <si>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</si>
  <si>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</si>
  <si>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</si>
  <si>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</si>
  <si>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</si>
  <si>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</si>
  <si>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</si>
  <si>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</si>
  <si>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</si>
  <si>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</si>
  <si>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</si>
  <si>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</si>
  <si>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</si>
  <si>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</si>
  <si>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</si>
  <si>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</si>
  <si>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</si>
  <si>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</si>
  <si>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</si>
  <si>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</si>
  <si>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</si>
  <si>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</si>
  <si>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</si>
  <si>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</si>
  <si>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</si>
  <si>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</si>
  <si>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</si>
  <si>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</si>
  <si>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</si>
  <si>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</si>
  <si>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</si>
  <si>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</si>
  <si>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</si>
  <si>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</si>
  <si>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</si>
  <si>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</si>
  <si>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</si>
  <si>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</si>
  <si>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</si>
  <si>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</si>
  <si>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</si>
  <si>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</si>
  <si>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</si>
  <si>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</si>
  <si>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</si>
  <si>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</si>
  <si>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</si>
  <si>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</si>
  <si>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</si>
  <si>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</si>
  <si>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</si>
  <si>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</si>
  <si>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</si>
  <si>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</si>
  <si>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</si>
  <si>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</si>
  <si>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</si>
  <si>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</si>
  <si>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</si>
  <si>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</si>
  <si>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</si>
  <si>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</si>
  <si>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</si>
  <si>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</si>
  <si>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</si>
  <si>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</si>
  <si>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</si>
  <si>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</si>
  <si>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</si>
  <si>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</si>
  <si>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</si>
  <si>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</si>
  <si>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</si>
  <si>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</si>
  <si>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</si>
  <si>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</si>
  <si>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</si>
  <si>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</si>
  <si>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</si>
  <si>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</si>
  <si>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</si>
  <si>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</si>
  <si>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</si>
  <si>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</si>
  <si>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</si>
  <si>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</si>
  <si>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</si>
  <si>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</si>
  <si>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</si>
  <si>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</si>
  <si>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</si>
  <si>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</si>
  <si>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</si>
  <si>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</si>
  <si>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</si>
  <si>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</si>
  <si>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</si>
  <si>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</si>
  <si>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</si>
  <si>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</si>
  <si>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</si>
  <si>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</si>
  <si>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</si>
  <si>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</si>
  <si>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</si>
  <si>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</si>
  <si>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</si>
  <si>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</si>
  <si>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</si>
  <si>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</si>
  <si>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</si>
  <si>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</si>
  <si>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</si>
  <si>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</si>
  <si>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</si>
  <si>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</si>
  <si>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</si>
  <si>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</si>
  <si>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</si>
  <si>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</si>
  <si>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</si>
  <si>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</si>
  <si>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</si>
  <si>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</si>
  <si>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</si>
  <si>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</si>
  <si>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</si>
  <si>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</si>
  <si>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</si>
  <si>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</si>
  <si>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</si>
  <si>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</si>
  <si>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</si>
  <si>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</si>
  <si>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</si>
  <si>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</si>
  <si>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</si>
  <si>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</si>
  <si>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</si>
  <si>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</si>
  <si>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</si>
  <si>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</si>
  <si>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</si>
  <si>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</si>
  <si>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</si>
  <si>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</si>
  <si>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</si>
  <si>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</si>
  <si>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</si>
  <si>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</si>
  <si>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</si>
  <si>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</si>
  <si>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</si>
  <si>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</si>
  <si>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</si>
  <si>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</si>
  <si>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</si>
  <si>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</si>
  <si>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</si>
  <si>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</si>
  <si>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</si>
  <si>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</si>
  <si>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</si>
  <si>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</si>
  <si>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</si>
  <si>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</si>
  <si>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</si>
  <si>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</si>
  <si>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</si>
  <si>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</si>
  <si>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</si>
  <si>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</si>
  <si>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</si>
  <si>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</si>
  <si>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</si>
  <si>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</si>
  <si>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</si>
  <si>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</si>
  <si>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</si>
  <si>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</si>
  <si>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</si>
  <si>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</si>
  <si>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</si>
  <si>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</si>
  <si>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</si>
  <si>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</si>
  <si>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</si>
  <si>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</si>
  <si>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</si>
  <si>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</si>
  <si>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</si>
  <si>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</si>
  <si>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</si>
  <si>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</si>
  <si>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</si>
  <si>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</si>
  <si>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</si>
  <si>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</si>
  <si>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</si>
  <si>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</si>
  <si>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</si>
  <si>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</si>
  <si>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</si>
  <si>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</si>
  <si>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</si>
  <si>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</si>
  <si>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</si>
  <si>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</si>
  <si>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</si>
  <si>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</si>
  <si>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</si>
  <si>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</si>
  <si>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</si>
  <si>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</si>
  <si>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</si>
  <si>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</si>
  <si>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</si>
  <si>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</si>
  <si>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</si>
  <si>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</si>
  <si>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</si>
  <si>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</si>
  <si>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</si>
  <si>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</si>
  <si>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</si>
  <si>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</si>
  <si>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</si>
  <si>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</si>
  <si>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</si>
  <si>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</si>
  <si>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</si>
  <si>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</si>
  <si>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</si>
  <si>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</si>
  <si>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</si>
  <si>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</si>
  <si>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</si>
  <si>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</si>
  <si>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</si>
  <si>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</si>
  <si>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</si>
  <si>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</si>
  <si>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</si>
  <si>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</si>
  <si>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</si>
  <si>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</si>
  <si>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</si>
  <si>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</si>
  <si>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</si>
  <si>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</si>
  <si>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</si>
  <si>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</si>
  <si>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</si>
  <si>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</si>
  <si>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</si>
  <si>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</si>
  <si>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</si>
  <si>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</si>
  <si>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</si>
  <si>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</si>
  <si>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</si>
  <si>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</si>
  <si>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</si>
  <si>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</si>
  <si>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</si>
  <si>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</si>
  <si>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</si>
  <si>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</si>
  <si>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</si>
  <si>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</si>
  <si>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</si>
  <si>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</si>
  <si>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</si>
  <si>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</si>
  <si>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</si>
  <si>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</si>
  <si>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</si>
  <si>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</si>
  <si>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</si>
  <si>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</si>
  <si>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</si>
  <si>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</si>
  <si>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</si>
  <si>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</si>
  <si>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</si>
  <si>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</si>
  <si>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</si>
  <si>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</si>
  <si>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</si>
  <si>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</si>
  <si>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</si>
  <si>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</si>
  <si>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</si>
  <si>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</si>
  <si>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</si>
  <si>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</si>
  <si>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</si>
  <si>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</si>
  <si>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</si>
  <si>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</si>
  <si>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</si>
  <si>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</si>
  <si>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</si>
  <si>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</si>
  <si>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</si>
  <si>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</si>
  <si>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</si>
  <si>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</si>
  <si>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</si>
  <si>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</si>
  <si>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</si>
  <si>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</si>
  <si>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</si>
  <si>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</si>
  <si>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</si>
  <si>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</si>
  <si>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</si>
  <si>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</si>
  <si>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</si>
  <si>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</si>
  <si>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</si>
  <si>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</si>
  <si>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</si>
  <si>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</si>
  <si>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</si>
  <si>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</si>
  <si>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</si>
  <si>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</si>
  <si>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</si>
  <si>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</si>
  <si>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</si>
  <si>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</si>
  <si>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</si>
  <si>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</si>
  <si>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</si>
  <si>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</si>
  <si>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</si>
  <si>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</si>
  <si>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</si>
  <si>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</si>
  <si>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</si>
  <si>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</si>
  <si>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</si>
  <si>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</si>
  <si>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</si>
  <si>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</si>
  <si>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</si>
  <si>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</si>
  <si>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</si>
  <si>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</si>
  <si>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</si>
  <si>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</si>
  <si>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</si>
  <si>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</si>
  <si>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</si>
  <si>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</si>
  <si>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</si>
  <si>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</si>
  <si>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</si>
  <si>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</si>
  <si>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</si>
  <si>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</si>
  <si>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</si>
  <si>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</si>
  <si>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</si>
  <si>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</si>
  <si>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</si>
  <si>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</si>
  <si>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</si>
  <si>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</si>
  <si>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</si>
  <si>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</si>
  <si>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</si>
  <si>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</si>
  <si>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</si>
  <si>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</si>
  <si>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</si>
  <si>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</si>
  <si>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</si>
  <si>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</si>
  <si>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</si>
  <si>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</si>
  <si>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</si>
  <si>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</si>
  <si>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</si>
  <si>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</si>
  <si>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</si>
  <si>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</si>
  <si>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</si>
  <si>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</si>
  <si>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</si>
  <si>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</si>
  <si>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</si>
  <si>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</si>
  <si>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</si>
  <si>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</si>
  <si>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</si>
  <si>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</si>
  <si>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</si>
  <si>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</si>
  <si>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</si>
  <si>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</si>
  <si>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</si>
  <si>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</si>
  <si>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</si>
  <si>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</si>
  <si>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</si>
  <si>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</si>
  <si>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</si>
  <si>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</si>
  <si>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</si>
  <si>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</si>
  <si>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</si>
  <si>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</si>
  <si>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</si>
  <si>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</si>
  <si>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</si>
  <si>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</si>
  <si>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</si>
  <si>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</si>
  <si>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</si>
  <si>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</si>
  <si>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</si>
  <si>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</si>
  <si>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</si>
  <si>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</si>
  <si>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</si>
  <si>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</si>
  <si>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</si>
  <si>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</si>
  <si>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</si>
  <si>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</si>
  <si>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</si>
  <si>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</si>
  <si>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</si>
  <si>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</si>
  <si>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</si>
  <si>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</si>
  <si>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</si>
  <si>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</si>
  <si>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</si>
  <si>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</si>
  <si>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</si>
  <si>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</si>
  <si>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</si>
  <si>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</si>
  <si>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</si>
  <si>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</si>
  <si>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</si>
  <si>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</si>
  <si>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</si>
  <si>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</si>
  <si>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</si>
  <si>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</si>
  <si>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</si>
  <si>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</si>
  <si>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</si>
  <si>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</si>
  <si>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</si>
  <si>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</si>
  <si>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</si>
  <si>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</si>
  <si>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</si>
  <si>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</si>
  <si>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</si>
  <si>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</si>
  <si>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</si>
  <si>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</si>
  <si>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</si>
  <si>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</si>
  <si>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</si>
  <si>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</si>
  <si>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</si>
  <si>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</si>
  <si>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</si>
  <si>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</si>
  <si>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</si>
  <si>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</si>
  <si>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</si>
  <si>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</si>
  <si>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</si>
  <si>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</si>
  <si>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</si>
  <si>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</si>
  <si>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</si>
  <si>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</si>
  <si>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</si>
  <si>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</si>
  <si>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</si>
  <si>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</si>
  <si>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</si>
  <si>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</si>
  <si>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</si>
  <si>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</si>
  <si>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</si>
  <si>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</si>
  <si>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</si>
  <si>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</si>
  <si>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</si>
  <si>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</si>
  <si>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</si>
  <si>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</si>
  <si>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</si>
  <si>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</si>
  <si>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</si>
  <si>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</si>
  <si>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</si>
  <si>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</si>
  <si>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</si>
  <si>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</si>
  <si>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</si>
  <si>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</si>
  <si>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</si>
  <si>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</si>
  <si>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</si>
  <si>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</si>
  <si>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</si>
  <si>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</si>
  <si>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</si>
  <si>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</si>
  <si>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</si>
  <si>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</si>
  <si>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</si>
  <si>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</si>
  <si>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</si>
  <si>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</si>
  <si>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</si>
  <si>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</si>
  <si>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</si>
  <si>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</si>
  <si>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</si>
  <si>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</si>
  <si>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</si>
  <si>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</si>
  <si>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</si>
  <si>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</si>
  <si>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</si>
  <si>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</si>
  <si>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</si>
  <si>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</si>
  <si>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</si>
  <si>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</si>
  <si>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</si>
  <si>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</si>
  <si>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</si>
  <si>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</si>
  <si>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</si>
  <si>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</si>
  <si>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</si>
  <si>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</si>
  <si>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</si>
  <si>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</si>
  <si>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</si>
  <si>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</si>
  <si>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</si>
  <si>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</si>
  <si>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</si>
  <si>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</si>
  <si>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</si>
  <si>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</si>
  <si>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</si>
  <si>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</si>
  <si>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</si>
  <si>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</si>
  <si>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</si>
  <si>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</si>
  <si>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</si>
  <si>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</si>
  <si>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</si>
  <si>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</si>
  <si>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</si>
  <si>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</si>
  <si>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</si>
  <si>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</si>
  <si>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</si>
  <si>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</si>
  <si>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</si>
  <si>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</si>
  <si>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</si>
  <si>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</si>
  <si>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</si>
  <si>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</si>
  <si>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</si>
  <si>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</si>
  <si>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</si>
  <si>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</si>
  <si>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</si>
  <si>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</si>
  <si>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</si>
  <si>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</si>
  <si>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</si>
  <si>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</si>
  <si>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</si>
  <si>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</si>
  <si>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</si>
  <si>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</si>
  <si>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</si>
  <si>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</si>
  <si>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</si>
  <si>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</si>
  <si>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</si>
  <si>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</si>
  <si>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</si>
  <si>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</si>
  <si>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</si>
  <si>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</si>
  <si>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</si>
  <si>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</si>
  <si>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</si>
  <si>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</si>
  <si>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</si>
  <si>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</si>
  <si>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</si>
  <si>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</si>
  <si>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</si>
  <si>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</si>
  <si>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</si>
  <si>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</si>
  <si>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</si>
  <si>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</si>
  <si>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</si>
  <si>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</si>
  <si>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</si>
  <si>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</si>
  <si>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</si>
  <si>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</si>
  <si>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</si>
  <si>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</si>
  <si>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</si>
  <si>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</si>
  <si>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</si>
  <si>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</si>
  <si>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</si>
  <si>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</si>
  <si>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</si>
  <si>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</si>
  <si>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</si>
  <si>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</si>
  <si>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</si>
  <si>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</si>
  <si>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</si>
  <si>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</si>
  <si>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</si>
  <si>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</si>
  <si>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</si>
  <si>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</si>
  <si>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</si>
  <si>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</si>
  <si>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</si>
  <si>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</si>
  <si>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</si>
  <si>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</si>
  <si>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</si>
  <si>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</si>
  <si>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</si>
  <si>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</si>
  <si>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</si>
  <si>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</si>
  <si>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</si>
  <si>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</si>
  <si>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</si>
  <si>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</si>
  <si>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</si>
  <si>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</si>
  <si>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</si>
  <si>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</si>
  <si>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</si>
  <si>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</si>
  <si>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</si>
  <si>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</si>
  <si>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</si>
  <si>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</si>
  <si>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</si>
  <si>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</si>
  <si>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</si>
  <si>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</si>
  <si>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</si>
  <si>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</si>
  <si>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</si>
  <si>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</si>
  <si>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</si>
  <si>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</si>
  <si>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</si>
  <si>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</si>
  <si>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</si>
  <si>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</si>
  <si>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</si>
  <si>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</si>
  <si>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</si>
  <si>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</si>
  <si>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</si>
  <si>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</si>
  <si>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</si>
  <si>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</si>
  <si>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</si>
  <si>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</si>
  <si>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</si>
  <si>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</si>
  <si>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</si>
  <si>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</si>
  <si>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</si>
  <si>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</si>
  <si>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</si>
  <si>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</si>
  <si>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</si>
  <si>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</si>
  <si>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</si>
  <si>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</si>
  <si>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</si>
  <si>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</si>
  <si>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</si>
  <si>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</si>
  <si>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</si>
  <si>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</si>
  <si>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</si>
  <si>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</si>
  <si>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</si>
  <si>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</si>
  <si>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</si>
  <si>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</si>
  <si>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</si>
  <si>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</si>
  <si>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</si>
  <si>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</si>
  <si>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</si>
  <si>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</si>
  <si>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</si>
  <si>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</si>
  <si>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</si>
  <si>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</si>
  <si>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</si>
  <si>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</si>
  <si>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</si>
  <si>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</si>
  <si>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</si>
  <si>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</si>
  <si>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</si>
  <si>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</si>
  <si>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</si>
  <si>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</si>
  <si>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</si>
  <si>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</si>
  <si>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</si>
  <si>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</si>
  <si>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</si>
  <si>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</si>
  <si>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</si>
  <si>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</si>
  <si>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</si>
  <si>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</si>
  <si>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</si>
  <si>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</si>
  <si>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</si>
  <si>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</si>
  <si>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</si>
  <si>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</si>
  <si>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</si>
  <si>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</si>
  <si>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</si>
  <si>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</si>
  <si>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</si>
  <si>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</si>
  <si>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</si>
  <si>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</si>
  <si>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</si>
  <si>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</si>
  <si>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</si>
  <si>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</si>
  <si>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</si>
  <si>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</si>
  <si>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</si>
  <si>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</si>
  <si>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</si>
  <si>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</si>
  <si>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</si>
  <si>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</si>
  <si>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</si>
  <si>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</si>
  <si>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</si>
  <si>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</si>
  <si>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</si>
  <si>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</si>
  <si>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</si>
  <si>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</si>
  <si>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</si>
  <si>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</si>
  <si>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</si>
  <si>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</si>
  <si>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</si>
  <si>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</si>
  <si>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</si>
  <si>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</si>
  <si>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</si>
  <si>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</si>
  <si>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</si>
  <si>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</si>
  <si>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</si>
  <si>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</si>
  <si>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</si>
  <si>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</si>
  <si>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</si>
  <si>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</si>
  <si>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</si>
  <si>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</si>
  <si>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</si>
  <si>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</si>
  <si>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</si>
  <si>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</si>
  <si>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</si>
  <si>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</si>
  <si>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</si>
  <si>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</si>
  <si>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</si>
  <si>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</si>
  <si>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</si>
  <si>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</si>
  <si>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</si>
  <si>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</si>
  <si>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</si>
  <si>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</si>
  <si>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</si>
  <si>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</si>
  <si>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</si>
  <si>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</si>
  <si>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</si>
  <si>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</si>
  <si>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</si>
  <si>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</si>
  <si>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</si>
  <si>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</si>
  <si>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</si>
  <si>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</si>
  <si>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</si>
  <si>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</si>
  <si>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</si>
  <si>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</si>
  <si>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</si>
  <si>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</si>
  <si>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</si>
  <si>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</si>
  <si>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</si>
  <si>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</si>
  <si>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</si>
  <si>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</si>
  <si>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</si>
  <si>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</si>
  <si>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</si>
  <si>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</si>
  <si>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</si>
  <si>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</si>
  <si>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</si>
  <si>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</si>
  <si>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</si>
  <si>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</si>
  <si>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</si>
  <si>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</si>
  <si>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</si>
  <si>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</si>
  <si>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</si>
  <si>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</si>
  <si>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</si>
  <si>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</si>
  <si>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</si>
  <si>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</si>
  <si>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</si>
  <si>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</si>
  <si>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</si>
  <si>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</si>
  <si>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</si>
  <si>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</si>
  <si>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</si>
  <si>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</si>
  <si>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</si>
  <si>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</si>
  <si>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</si>
  <si>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</si>
  <si>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</si>
  <si>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</si>
  <si>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</si>
  <si>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</si>
  <si>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</si>
  <si>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</si>
  <si>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</si>
  <si>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</si>
  <si>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</si>
  <si>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</si>
  <si>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</si>
  <si>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</si>
  <si>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</si>
  <si>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</si>
  <si>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</si>
  <si>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</si>
  <si>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</si>
  <si>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</si>
  <si>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</si>
  <si>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</si>
  <si>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</si>
  <si>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</si>
  <si>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</si>
  <si>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</si>
  <si>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</si>
  <si>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</si>
  <si>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</si>
  <si>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</si>
  <si>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</si>
  <si>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</si>
  <si>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</si>
  <si>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</si>
  <si>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</si>
  <si>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</si>
  <si>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</si>
  <si>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</si>
  <si>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</si>
  <si>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</si>
  <si>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</si>
  <si>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</si>
  <si>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</si>
  <si>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</si>
  <si>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</si>
  <si>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</si>
  <si>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</si>
  <si>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</si>
  <si>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</si>
  <si>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</si>
  <si>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</si>
  <si>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</si>
  <si>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</si>
  <si>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</si>
  <si>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</si>
  <si>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</si>
  <si>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</si>
  <si>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</si>
  <si>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</si>
  <si>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</si>
  <si>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</si>
  <si>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</si>
  <si>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</si>
  <si>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</si>
  <si>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</si>
  <si>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</si>
  <si>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</si>
  <si>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</si>
  <si>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</si>
  <si>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</si>
  <si>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</si>
  <si>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</si>
  <si>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</si>
  <si>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</si>
  <si>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</si>
  <si>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</si>
  <si>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</si>
  <si>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</si>
  <si>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</si>
  <si>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</si>
  <si>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</si>
  <si>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</si>
  <si>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</si>
  <si>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</si>
  <si>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</si>
  <si>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</si>
  <si>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</si>
  <si>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</si>
  <si>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</si>
  <si>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</si>
  <si>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</si>
  <si>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</si>
  <si>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</si>
  <si>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</si>
  <si>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</si>
  <si>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</si>
  <si>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</si>
  <si>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</si>
  <si>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</si>
  <si>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</si>
  <si>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</si>
  <si>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</si>
  <si>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</si>
  <si>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</si>
  <si>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</si>
  <si>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</si>
  <si>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</si>
  <si>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</si>
  <si>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</si>
  <si>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</si>
  <si>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</si>
  <si>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</si>
  <si>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</si>
  <si>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</si>
  <si>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</si>
  <si>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</si>
  <si>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</si>
  <si>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</si>
  <si>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</si>
  <si>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</si>
  <si>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</si>
  <si>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</si>
  <si>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</si>
  <si>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</si>
  <si>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</si>
  <si>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</si>
  <si>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</si>
  <si>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</si>
  <si>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</si>
  <si>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</si>
  <si>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</si>
  <si>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</si>
  <si>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</si>
  <si>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</si>
  <si>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</si>
  <si>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</si>
  <si>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</si>
  <si>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</si>
  <si>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</si>
  <si>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</si>
  <si>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</si>
  <si>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</si>
  <si>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</si>
  <si>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</si>
  <si>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</si>
  <si>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</si>
  <si>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</si>
  <si>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</si>
  <si>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</si>
  <si>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</si>
  <si>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</si>
  <si>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</si>
  <si>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</si>
  <si>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</si>
  <si>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</si>
  <si>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</si>
  <si>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</si>
  <si>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</si>
  <si>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</si>
  <si>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</si>
  <si>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</si>
  <si>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</si>
  <si>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</si>
  <si>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</si>
  <si>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</si>
  <si>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</si>
  <si>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</si>
  <si>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</si>
  <si>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</si>
  <si>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</si>
  <si>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</si>
  <si>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</si>
  <si>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</si>
  <si>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</si>
  <si>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</si>
  <si>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</si>
  <si>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</si>
  <si>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</si>
  <si>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</si>
  <si>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</si>
  <si>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</si>
  <si>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</si>
  <si>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</si>
  <si>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</si>
  <si>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</si>
  <si>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</si>
  <si>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</si>
  <si>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</si>
  <si>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</si>
  <si>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</si>
  <si>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</si>
  <si>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</si>
  <si>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</si>
  <si>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</si>
  <si>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</si>
  <si>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</si>
  <si>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</si>
  <si>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</si>
  <si>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</si>
  <si>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</si>
  <si>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</si>
  <si>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</si>
  <si>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</si>
  <si>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</si>
  <si>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</si>
  <si>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</si>
  <si>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</si>
  <si>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</si>
  <si>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</si>
  <si>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</si>
  <si>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</si>
  <si>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</si>
  <si>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</si>
  <si>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</si>
  <si>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</si>
  <si>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</si>
  <si>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</si>
  <si>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</si>
  <si>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</si>
  <si>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</si>
  <si>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</si>
  <si>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</si>
  <si>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</si>
  <si>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</si>
  <si>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</si>
  <si>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</si>
  <si>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</si>
  <si>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</si>
  <si>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</si>
  <si>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</si>
  <si>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</si>
  <si>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</si>
  <si>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</si>
  <si>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</si>
  <si>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</si>
  <si>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</si>
  <si>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</si>
  <si>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</si>
  <si>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</si>
  <si>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</si>
  <si>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</si>
  <si>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</si>
  <si>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</si>
  <si>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</si>
  <si>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</si>
  <si>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</si>
  <si>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</si>
  <si>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</si>
  <si>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</si>
  <si>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</si>
  <si>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</si>
  <si>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</si>
  <si>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</si>
  <si>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</si>
  <si>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</si>
  <si>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</si>
  <si>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</si>
  <si>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</si>
  <si>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</si>
  <si>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</si>
  <si>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</si>
  <si>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</si>
  <si>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</si>
  <si>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</si>
  <si>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</si>
  <si>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</si>
  <si>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</si>
  <si>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</si>
  <si>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</si>
  <si>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</si>
  <si>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</si>
  <si>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</si>
  <si>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</si>
  <si>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</si>
  <si>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</si>
  <si>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</si>
  <si>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</si>
  <si>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</si>
  <si>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</si>
  <si>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</si>
  <si>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</si>
  <si>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</si>
  <si>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</si>
  <si>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</si>
  <si>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</si>
  <si>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</si>
  <si>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</si>
  <si>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</si>
  <si>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</si>
  <si>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</si>
  <si>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</si>
  <si>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</si>
  <si>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</si>
  <si>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</si>
  <si>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</si>
  <si>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</si>
  <si>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</si>
  <si>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</si>
  <si>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</si>
  <si>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</si>
  <si>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</si>
  <si>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</si>
  <si>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</si>
  <si>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</si>
  <si>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</si>
  <si>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</si>
  <si>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</si>
  <si>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</si>
  <si>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</si>
  <si>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</si>
  <si>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</si>
  <si>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</si>
  <si>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</si>
  <si>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</si>
  <si>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</si>
  <si>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</si>
  <si>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</si>
  <si>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</si>
  <si>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</si>
  <si>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</si>
  <si>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</si>
  <si>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</si>
  <si>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</si>
  <si>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</si>
  <si>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</si>
  <si>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</si>
  <si>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</si>
  <si>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</si>
  <si>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</si>
  <si>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</si>
  <si>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</si>
  <si>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</si>
  <si>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</si>
  <si>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</si>
  <si>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</si>
  <si>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</si>
  <si>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</si>
  <si>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</si>
  <si>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</si>
  <si>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</si>
  <si>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</si>
  <si>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</si>
  <si>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</si>
  <si>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</si>
  <si>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</si>
  <si>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</si>
  <si>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</si>
  <si>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</si>
  <si>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</si>
  <si>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</si>
  <si>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</si>
  <si>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</si>
  <si>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</si>
  <si>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</si>
  <si>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</si>
  <si>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</si>
  <si>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</si>
  <si>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</si>
  <si>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</si>
  <si>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</si>
  <si>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</si>
  <si>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</si>
  <si>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</si>
  <si>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</si>
  <si>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</si>
  <si>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</si>
  <si>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</si>
  <si>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</si>
  <si>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</si>
  <si>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</si>
  <si>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</si>
  <si>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</si>
  <si>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</si>
  <si>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</si>
  <si>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</si>
  <si>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</si>
  <si>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</si>
  <si>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</si>
  <si>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</si>
  <si>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</si>
  <si>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</si>
  <si>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</si>
  <si>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</si>
  <si>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</si>
  <si>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</si>
  <si>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</si>
  <si>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</si>
  <si>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</si>
  <si>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</si>
  <si>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</si>
  <si>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</si>
  <si>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</si>
  <si>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</si>
  <si>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</si>
  <si>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</si>
  <si>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</si>
  <si>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</si>
  <si>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</si>
  <si>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</si>
  <si>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</si>
  <si>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</si>
  <si>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</si>
  <si>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</si>
  <si>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</si>
  <si>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</si>
  <si>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</si>
  <si>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</si>
  <si>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</si>
  <si>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</si>
  <si>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</si>
  <si>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</si>
  <si>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</si>
  <si>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</si>
  <si>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</si>
  <si>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</si>
  <si>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</si>
  <si>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</si>
  <si>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</si>
  <si>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</si>
  <si>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</si>
  <si>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</si>
  <si>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</si>
  <si>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</si>
  <si>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</si>
  <si>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</si>
  <si>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</si>
  <si>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</si>
  <si>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</si>
  <si>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</si>
  <si>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</si>
  <si>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</si>
  <si>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</si>
  <si>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</si>
  <si>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</si>
  <si>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</si>
  <si>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</si>
  <si>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</si>
  <si>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</si>
  <si>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</si>
  <si>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</si>
  <si>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</si>
  <si>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</si>
  <si>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</si>
  <si>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</si>
  <si>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</si>
  <si>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</si>
  <si>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</si>
  <si>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</si>
  <si>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</si>
  <si>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</si>
  <si>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</si>
  <si>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</si>
  <si>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</si>
  <si>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</si>
  <si>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</si>
  <si>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</si>
  <si>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</si>
  <si>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</si>
  <si>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</si>
  <si>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</si>
  <si>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</si>
  <si>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</si>
  <si>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</si>
  <si>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</si>
  <si>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</si>
  <si>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</si>
  <si>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</si>
  <si>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</si>
  <si>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</si>
  <si>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</si>
  <si>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</si>
  <si>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</si>
  <si>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</si>
  <si>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</si>
  <si>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</si>
  <si>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</si>
  <si>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</si>
  <si>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</si>
  <si>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</si>
  <si>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</si>
  <si>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</si>
  <si>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</si>
  <si>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</si>
  <si>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</si>
  <si>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</si>
  <si>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</si>
  <si>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</si>
  <si>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</si>
  <si>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</si>
  <si>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</si>
  <si>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</si>
  <si>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</si>
  <si>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</si>
  <si>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</si>
  <si>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</si>
  <si>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</si>
  <si>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</si>
  <si>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</si>
  <si>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</si>
  <si>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</si>
  <si>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</si>
  <si>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</si>
  <si>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</si>
  <si>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</si>
  <si>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</si>
  <si>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</si>
  <si>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</si>
  <si>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</si>
  <si>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</si>
  <si>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</si>
  <si>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</si>
  <si>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</si>
  <si>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</si>
  <si>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</si>
  <si>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</si>
  <si>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</si>
  <si>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</si>
  <si>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</si>
  <si>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</si>
  <si>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</si>
  <si>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</si>
  <si>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</si>
  <si>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</si>
  <si>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</si>
  <si>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</si>
  <si>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</si>
  <si>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</si>
  <si>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</si>
  <si>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</si>
  <si>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</si>
  <si>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</si>
  <si>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</si>
  <si>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</si>
  <si>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</si>
  <si>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</si>
  <si>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</si>
  <si>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</si>
  <si>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</si>
  <si>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</si>
  <si>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</si>
  <si>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</si>
  <si>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</si>
  <si>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</si>
  <si>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</si>
  <si>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</si>
  <si>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</si>
  <si>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</si>
  <si>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</si>
  <si>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</si>
  <si>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</si>
  <si>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</si>
  <si>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</si>
  <si>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</si>
  <si>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</si>
  <si>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</si>
  <si>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</si>
  <si>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</si>
  <si>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</si>
  <si>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</si>
  <si>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</si>
  <si>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</si>
  <si>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</si>
  <si>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</si>
  <si>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</si>
  <si>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</si>
  <si>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</si>
  <si>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</si>
  <si>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</si>
  <si>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</si>
  <si>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</si>
  <si>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</si>
  <si>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</si>
  <si>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</si>
  <si>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</si>
  <si>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</si>
  <si>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</si>
  <si>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</si>
  <si>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</si>
  <si>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</si>
  <si>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</si>
  <si>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</si>
  <si>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</si>
  <si>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</si>
  <si>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</si>
  <si>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</si>
  <si>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</si>
  <si>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</si>
  <si>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</si>
  <si>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</si>
  <si>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</si>
  <si>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</si>
  <si>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</si>
  <si>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</si>
  <si>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</si>
  <si>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</si>
  <si>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</si>
  <si>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</si>
  <si>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</si>
  <si>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</si>
  <si>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</si>
  <si>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</si>
  <si>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</si>
  <si>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</si>
  <si>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</si>
  <si>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</si>
  <si>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</si>
  <si>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</si>
  <si>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</si>
  <si>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</si>
  <si>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</si>
  <si>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</si>
  <si>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</si>
  <si>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</si>
  <si>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</si>
  <si>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</si>
  <si>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</si>
  <si>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</si>
  <si>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</si>
  <si>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</si>
  <si>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</si>
  <si>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</si>
  <si>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</si>
  <si>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</si>
  <si>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</si>
  <si>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</si>
  <si>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</si>
  <si>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</si>
  <si>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</si>
  <si>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</si>
  <si>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</si>
  <si>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</si>
  <si>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</si>
  <si>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</si>
  <si>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</si>
  <si>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</si>
  <si>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</si>
  <si>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</si>
  <si>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</si>
  <si>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</si>
  <si>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</si>
  <si>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</si>
  <si>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</si>
  <si>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</si>
  <si>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</si>
  <si>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</si>
  <si>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</si>
  <si>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</si>
  <si>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</si>
  <si>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</si>
  <si>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</si>
  <si>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</si>
  <si>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</si>
  <si>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</si>
  <si>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</si>
  <si>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</si>
  <si>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</si>
  <si>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</si>
  <si>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</si>
  <si>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</si>
  <si>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</si>
  <si>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</si>
  <si>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</si>
  <si>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</si>
  <si>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</si>
  <si>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</si>
  <si>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</si>
  <si>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</si>
  <si>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</si>
  <si>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</si>
  <si>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</si>
  <si>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</si>
  <si>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</si>
  <si>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</si>
  <si>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</si>
  <si>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</si>
  <si>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</si>
  <si>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</si>
  <si>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</si>
  <si>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</si>
  <si>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</si>
  <si>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</si>
  <si>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</si>
  <si>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</si>
  <si>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</si>
  <si>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</si>
  <si>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</si>
  <si>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</si>
  <si>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</si>
  <si>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</si>
  <si>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</si>
  <si>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</si>
  <si>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</si>
  <si>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</si>
  <si>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</si>
  <si>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</si>
  <si>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</si>
  <si>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</si>
  <si>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</si>
  <si>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</si>
  <si>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</si>
  <si>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</si>
  <si>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</si>
  <si>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</si>
  <si>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</si>
  <si>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</si>
  <si>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</si>
  <si>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</si>
  <si>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</si>
  <si>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</si>
  <si>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</si>
  <si>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</si>
  <si>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</si>
  <si>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</si>
  <si>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</si>
  <si>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</si>
  <si>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</si>
  <si>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</si>
  <si>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</si>
  <si>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</si>
  <si>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</si>
  <si>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</si>
  <si>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</si>
  <si>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</si>
  <si>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</si>
  <si>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</si>
  <si>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</si>
  <si>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</si>
  <si>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</si>
  <si>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</si>
  <si>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</si>
  <si>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</si>
  <si>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</si>
  <si>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</si>
  <si>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</si>
  <si>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</si>
  <si>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</si>
  <si>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</si>
  <si>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</si>
  <si>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</si>
  <si>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</si>
  <si>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</si>
  <si>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</si>
  <si>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</si>
  <si>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</si>
  <si>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</si>
  <si>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</si>
  <si>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</si>
  <si>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</si>
  <si>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</si>
  <si>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</si>
  <si>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</si>
  <si>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</si>
  <si>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</si>
  <si>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</si>
  <si>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</si>
  <si>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</si>
  <si>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</si>
  <si>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</si>
  <si>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</si>
  <si>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</si>
  <si>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</si>
  <si>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</si>
  <si>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</si>
  <si>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</si>
  <si>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</si>
  <si>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</si>
  <si>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</si>
  <si>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</si>
  <si>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</si>
  <si>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</si>
  <si>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</si>
  <si>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</si>
  <si>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</si>
  <si>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</si>
  <si>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</si>
  <si>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</si>
  <si>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</si>
  <si>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</si>
  <si>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</si>
  <si>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</si>
  <si>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</si>
  <si>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</si>
  <si>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</si>
  <si>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</si>
  <si>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</si>
  <si>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</si>
  <si>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</si>
  <si>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</si>
  <si>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</si>
  <si>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</si>
  <si>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</si>
  <si>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</si>
  <si>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</si>
  <si>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</si>
  <si>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</si>
  <si>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</si>
  <si>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</si>
  <si>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</si>
  <si>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</si>
  <si>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</si>
  <si>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</si>
  <si>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</si>
  <si>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</si>
  <si>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</si>
  <si>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</si>
  <si>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</si>
  <si>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</si>
  <si>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</si>
  <si>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</si>
  <si>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</si>
  <si>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</si>
  <si>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</si>
  <si>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</si>
  <si>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</si>
  <si>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</si>
  <si>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</si>
  <si>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</si>
  <si>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</si>
  <si>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</si>
  <si>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</si>
  <si>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</si>
  <si>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</si>
  <si>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</si>
  <si>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</si>
  <si>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</si>
  <si>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</si>
  <si>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</si>
  <si>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</si>
  <si>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</si>
  <si>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</si>
  <si>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</si>
  <si>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</si>
  <si>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</si>
  <si>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</si>
  <si>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</si>
  <si>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</si>
  <si>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</si>
  <si>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</si>
  <si>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</si>
  <si>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</si>
  <si>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</si>
  <si>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</si>
  <si>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</si>
  <si>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</si>
  <si>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</si>
  <si>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</si>
  <si>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</si>
  <si>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</si>
  <si>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</si>
  <si>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</si>
  <si>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</si>
  <si>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</si>
  <si>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</si>
  <si>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</si>
  <si>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</si>
  <si>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</si>
  <si>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</si>
  <si>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</si>
  <si>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</si>
  <si>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</si>
  <si>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</si>
  <si>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</si>
  <si>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</si>
  <si>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</si>
  <si>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</si>
  <si>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</si>
  <si>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</si>
  <si>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</si>
  <si>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</si>
  <si>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</si>
  <si>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</si>
  <si>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</si>
  <si>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</si>
  <si>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</si>
  <si>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</si>
  <si>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</si>
  <si>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</si>
  <si>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</si>
  <si>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</si>
  <si>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</si>
  <si>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</si>
  <si>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</si>
  <si>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</si>
  <si>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</si>
  <si>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</si>
  <si>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</si>
  <si>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</si>
  <si>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</si>
  <si>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</si>
  <si>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</si>
  <si>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</si>
  <si>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</si>
  <si>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</si>
  <si>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</si>
  <si>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</si>
  <si>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</si>
  <si>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</si>
  <si>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</si>
  <si>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</si>
  <si>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</si>
  <si>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</si>
  <si>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</si>
  <si>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</si>
  <si>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</si>
  <si>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</si>
  <si>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</si>
  <si>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</si>
  <si>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</si>
  <si>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</si>
  <si>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</si>
  <si>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</si>
  <si>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</si>
  <si>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</si>
  <si>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</si>
  <si>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</si>
  <si>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</si>
  <si>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</si>
  <si>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</si>
  <si>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</si>
  <si>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</si>
  <si>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</si>
  <si>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</si>
  <si>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</si>
  <si>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</si>
  <si>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</si>
  <si>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</si>
  <si>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</si>
  <si>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</si>
  <si>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</si>
  <si>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</si>
  <si>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</si>
  <si>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</si>
  <si>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</si>
  <si>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</si>
  <si>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</si>
  <si>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</si>
  <si>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</si>
  <si>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</si>
  <si>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</si>
  <si>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</si>
  <si>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</si>
  <si>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</si>
  <si>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</si>
  <si>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</si>
  <si>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</si>
  <si>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</si>
  <si>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</si>
  <si>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</si>
  <si>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</si>
  <si>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</si>
  <si>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</si>
  <si>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</si>
  <si>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</si>
  <si>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</si>
  <si>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</si>
  <si>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</si>
  <si>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</si>
  <si>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</si>
  <si>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</si>
  <si>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</si>
  <si>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</si>
  <si>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</si>
  <si>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</si>
  <si>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</si>
  <si>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</si>
  <si>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</si>
  <si>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</si>
  <si>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</si>
  <si>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</si>
  <si>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</si>
  <si>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</si>
  <si>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</si>
  <si>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</si>
  <si>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</si>
  <si>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</si>
  <si>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</si>
  <si>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</si>
  <si>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</si>
  <si>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</si>
  <si>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</si>
  <si>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</si>
  <si>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</si>
  <si>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</si>
  <si>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</si>
  <si>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</si>
  <si>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</si>
  <si>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</si>
  <si>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</si>
  <si>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</si>
  <si>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</si>
  <si>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</si>
  <si>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</si>
  <si>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</si>
  <si>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</si>
  <si>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</si>
  <si>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</si>
  <si>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</si>
  <si>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</si>
  <si>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</si>
  <si>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</si>
  <si>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</si>
  <si>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</si>
  <si>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</si>
  <si>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</si>
  <si>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</si>
  <si>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</si>
  <si>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</si>
  <si>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</si>
  <si>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</si>
  <si>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</si>
  <si>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</si>
  <si>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</si>
  <si>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</si>
  <si>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</si>
  <si>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</si>
  <si>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</si>
  <si>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</si>
  <si>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</si>
  <si>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</si>
  <si>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</si>
  <si>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</si>
  <si>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</si>
  <si>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</si>
  <si>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</si>
  <si>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</si>
  <si>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</si>
  <si>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</si>
  <si>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</si>
  <si>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</si>
  <si>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</si>
  <si>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</si>
  <si>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</si>
  <si>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</si>
  <si>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</si>
  <si>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</si>
  <si>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</si>
  <si>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</si>
  <si>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</si>
  <si>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</si>
  <si>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</si>
  <si>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</si>
  <si>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</si>
  <si>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</si>
  <si>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</si>
  <si>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</si>
  <si>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</si>
  <si>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</si>
  <si>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</si>
  <si>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</si>
  <si>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</si>
  <si>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</si>
  <si>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</si>
  <si>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</si>
  <si>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</si>
  <si>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</si>
  <si>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</si>
  <si>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</si>
  <si>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</si>
  <si>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</si>
  <si>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</si>
  <si>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</si>
  <si>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</si>
  <si>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</si>
  <si>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</si>
  <si>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</si>
  <si>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</si>
  <si>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</si>
  <si>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</si>
  <si>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</si>
  <si>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</si>
  <si>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</si>
  <si>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</si>
  <si>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</si>
  <si>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</si>
  <si>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</si>
  <si>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</si>
  <si>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</si>
  <si>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</si>
  <si>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</si>
  <si>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</si>
  <si>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</si>
  <si>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</si>
  <si>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</si>
  <si>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</si>
  <si>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</si>
  <si>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</si>
  <si>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</si>
  <si>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</si>
  <si>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</si>
  <si>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</si>
  <si>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</si>
  <si>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</si>
  <si>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</si>
  <si>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</si>
  <si>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</si>
  <si>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</si>
  <si>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</si>
  <si>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</si>
  <si>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</si>
  <si>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</si>
  <si>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</si>
  <si>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</si>
  <si>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</si>
  <si>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</si>
  <si>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</si>
  <si>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</si>
  <si>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</si>
  <si>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</si>
  <si>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</si>
  <si>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</si>
  <si>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</si>
  <si>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</si>
  <si>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</si>
  <si>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</si>
  <si>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</si>
  <si>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</si>
  <si>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</si>
  <si>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</si>
  <si>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</si>
  <si>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</si>
  <si>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</si>
  <si>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</si>
  <si>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</si>
  <si>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</si>
  <si>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</si>
  <si>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</si>
  <si>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</si>
  <si>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</si>
  <si>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</si>
  <si>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</si>
  <si>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</si>
  <si>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</si>
  <si>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</si>
  <si>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</si>
  <si>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</si>
  <si>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</si>
  <si>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</si>
  <si>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</si>
  <si>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</si>
  <si>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</si>
  <si>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</si>
  <si>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</si>
  <si>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</si>
  <si>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</si>
  <si>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</si>
  <si>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</si>
  <si>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</si>
  <si>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</si>
  <si>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</si>
  <si>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</si>
  <si>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</si>
  <si>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</si>
  <si>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</si>
  <si>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</si>
  <si>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</si>
  <si>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</si>
  <si>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</si>
  <si>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</si>
  <si>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</si>
  <si>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</si>
  <si>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</si>
  <si>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</si>
  <si>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</si>
  <si>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</si>
  <si>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</si>
  <si>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</si>
  <si>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</si>
  <si>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</si>
  <si>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</si>
  <si>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</si>
  <si>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</si>
  <si>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</si>
  <si>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</si>
  <si>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</si>
  <si>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</si>
  <si>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</si>
  <si>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</si>
  <si>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</si>
  <si>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</si>
  <si>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</si>
  <si>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</si>
  <si>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</si>
  <si>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</si>
  <si>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</si>
  <si>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</si>
  <si>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</si>
  <si>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</si>
  <si>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</si>
  <si>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</si>
  <si>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</si>
  <si>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</si>
  <si>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</si>
  <si>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</si>
  <si>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</si>
  <si>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</si>
  <si>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</si>
  <si>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</si>
  <si>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</si>
  <si>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</si>
  <si>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</si>
  <si>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</si>
  <si>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</si>
  <si>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</si>
  <si>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</si>
  <si>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</si>
  <si>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</si>
  <si>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</si>
  <si>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</si>
  <si>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</si>
  <si>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</si>
  <si>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</si>
  <si>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</si>
  <si>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</si>
  <si>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</si>
  <si>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</si>
  <si>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</si>
  <si>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</si>
  <si>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</si>
  <si>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</si>
  <si>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</si>
  <si>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</si>
  <si>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</si>
  <si>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</si>
  <si>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</si>
  <si>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</si>
  <si>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</si>
  <si>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</si>
  <si>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</si>
  <si>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</si>
  <si>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</si>
  <si>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</si>
  <si>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</si>
  <si>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</si>
  <si>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</si>
  <si>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</si>
  <si>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</si>
  <si>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</si>
  <si>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</si>
  <si>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</si>
  <si>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</si>
  <si>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</si>
  <si>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</si>
  <si>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</si>
  <si>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</si>
  <si>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</si>
  <si>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</si>
  <si>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</si>
  <si>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</si>
  <si>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</si>
  <si>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</si>
  <si>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</si>
  <si>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</si>
  <si>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</si>
  <si>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</si>
  <si>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</si>
  <si>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</si>
  <si>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</si>
  <si>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</si>
  <si>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</si>
  <si>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</si>
  <si>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</si>
  <si>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</si>
  <si>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</si>
  <si>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</si>
  <si>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</si>
  <si>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</si>
  <si>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</si>
  <si>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</si>
  <si>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</si>
  <si>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</si>
  <si>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</si>
  <si>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</si>
  <si>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</si>
  <si>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</si>
  <si>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</si>
  <si>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</si>
  <si>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</si>
  <si>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</si>
  <si>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</si>
  <si>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</si>
  <si>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</si>
  <si>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</si>
  <si>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</si>
  <si>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</si>
  <si>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</si>
  <si>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</si>
  <si>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</si>
  <si>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</si>
  <si>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</si>
  <si>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</si>
  <si>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</si>
  <si>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</si>
  <si>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</si>
  <si>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</si>
  <si>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</si>
  <si>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</si>
  <si>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</si>
  <si>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</si>
  <si>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</si>
  <si>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</si>
  <si>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</si>
  <si>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</si>
  <si>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</si>
  <si>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</si>
  <si>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</si>
  <si>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</si>
  <si>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</si>
  <si>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</si>
  <si>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</si>
  <si>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</si>
  <si>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</si>
  <si>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</si>
  <si>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</si>
  <si>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</si>
  <si>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</si>
  <si>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</si>
  <si>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</si>
  <si>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</si>
  <si>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</si>
  <si>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</si>
  <si>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</si>
  <si>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</si>
  <si>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</si>
  <si>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</si>
  <si>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</si>
  <si>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</si>
  <si>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</si>
  <si>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</si>
  <si>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</si>
  <si>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</si>
  <si>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</si>
  <si>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</si>
  <si>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</si>
  <si>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</si>
  <si>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</si>
  <si>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</si>
  <si>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</si>
  <si>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</si>
  <si>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</si>
  <si>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</si>
  <si>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</si>
  <si>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</si>
  <si>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</si>
  <si>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</si>
  <si>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</si>
  <si>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</si>
  <si>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</si>
  <si>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</si>
  <si>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</si>
  <si>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</si>
  <si>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</si>
  <si>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</si>
  <si>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</si>
  <si>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</si>
  <si>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</si>
  <si>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</si>
  <si>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</si>
  <si>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</si>
  <si>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</si>
  <si>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</si>
  <si>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</si>
  <si>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</si>
  <si>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</si>
  <si>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</si>
  <si>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</si>
  <si>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</si>
  <si>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</si>
  <si>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</si>
  <si>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</si>
  <si>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</si>
  <si>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</si>
  <si>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</si>
  <si>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</si>
  <si>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</si>
  <si>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</si>
  <si>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</si>
  <si>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</si>
  <si>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</si>
  <si>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</si>
  <si>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</si>
  <si>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</si>
  <si>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</si>
  <si>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</si>
  <si>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</si>
  <si>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</si>
  <si>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</si>
  <si>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</si>
  <si>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</si>
  <si>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</si>
  <si>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</si>
  <si>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</si>
  <si>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</si>
  <si>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</si>
  <si>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</si>
  <si>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</si>
  <si>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</si>
  <si>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</si>
  <si>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</si>
  <si>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</si>
  <si>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</si>
  <si>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</si>
  <si>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</si>
  <si>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</si>
  <si>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</si>
  <si>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</si>
  <si>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</si>
  <si>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</si>
  <si>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</si>
  <si>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</si>
  <si>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</si>
  <si>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</si>
  <si>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</si>
  <si>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</si>
  <si>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</si>
  <si>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</si>
  <si>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</si>
  <si>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</si>
  <si>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</si>
  <si>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</si>
  <si>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</si>
  <si>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</si>
  <si>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</si>
  <si>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</si>
  <si>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</si>
  <si>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</si>
  <si>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</si>
  <si>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</si>
  <si>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</si>
  <si>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</si>
  <si>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</si>
  <si>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</si>
  <si>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</si>
  <si>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</si>
  <si>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</si>
  <si>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</si>
  <si>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</si>
  <si>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</si>
  <si>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</si>
  <si>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</si>
  <si>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</si>
  <si>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</si>
  <si>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</si>
  <si>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</si>
  <si>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</si>
  <si>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</si>
  <si>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</si>
  <si>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</si>
  <si>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</si>
  <si>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</si>
  <si>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</si>
  <si>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</si>
  <si>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</si>
  <si>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</si>
  <si>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</si>
  <si>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</si>
  <si>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</si>
  <si>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</si>
  <si>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</si>
  <si>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</si>
  <si>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</si>
  <si>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</si>
  <si>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</si>
  <si>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</si>
  <si>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</si>
  <si>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</si>
  <si>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</si>
  <si>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</si>
  <si>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</si>
  <si>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</si>
  <si>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</si>
  <si>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</si>
  <si>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</si>
  <si>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</si>
  <si>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</si>
  <si>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</si>
  <si>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</si>
  <si>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</si>
  <si>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</si>
  <si>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</si>
  <si>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</si>
  <si>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</si>
  <si>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</si>
  <si>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</si>
  <si>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</si>
  <si>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</si>
  <si>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</si>
  <si>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</si>
  <si>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</si>
  <si>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</si>
  <si>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</si>
  <si>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</si>
  <si>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</si>
  <si>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</si>
  <si>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</si>
  <si>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</si>
  <si>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</si>
  <si>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</si>
  <si>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</si>
  <si>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</si>
  <si>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</si>
  <si>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</si>
  <si>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</si>
  <si>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</si>
  <si>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</si>
  <si>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</si>
  <si>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</si>
  <si>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</si>
  <si>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</si>
  <si>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</si>
  <si>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</si>
  <si>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</si>
  <si>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</si>
  <si>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</si>
  <si>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</si>
  <si>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</si>
  <si>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</si>
  <si>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</si>
  <si>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</si>
  <si>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</si>
  <si>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</si>
  <si>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</si>
  <si>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</si>
  <si>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</si>
  <si>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</si>
  <si>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</si>
  <si>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</si>
  <si>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</si>
  <si>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</si>
  <si>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</si>
  <si>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</si>
  <si>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</si>
  <si>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</si>
  <si>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</si>
  <si>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</si>
  <si>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</si>
  <si>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</si>
  <si>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</si>
  <si>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</si>
  <si>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</si>
  <si>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</si>
  <si>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</si>
  <si>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</si>
  <si>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</si>
  <si>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</si>
  <si>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</si>
  <si>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</si>
  <si>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</si>
  <si>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</si>
  <si>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</si>
  <si>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</si>
  <si>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</si>
  <si>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</si>
  <si>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</si>
  <si>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</si>
  <si>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</si>
  <si>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</si>
  <si>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</si>
  <si>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</si>
  <si>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</si>
  <si>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</si>
  <si>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</si>
  <si>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</si>
  <si>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</si>
  <si>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</si>
  <si>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</si>
  <si>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</si>
  <si>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</si>
  <si>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</si>
  <si>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</si>
  <si>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</si>
  <si>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</si>
  <si>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</si>
  <si>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</si>
  <si>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</si>
  <si>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</si>
  <si>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</si>
  <si>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</si>
  <si>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</si>
  <si>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</si>
  <si>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</si>
  <si>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</si>
  <si>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</si>
  <si>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</si>
  <si>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</si>
  <si>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</si>
  <si>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</si>
  <si>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</si>
  <si>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</si>
  <si>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</si>
  <si>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</si>
  <si>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</si>
  <si>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</si>
  <si>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</si>
  <si>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</si>
  <si>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</si>
  <si>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</si>
  <si>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</si>
  <si>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</si>
  <si>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</si>
  <si>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</si>
  <si>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</si>
  <si>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</si>
  <si>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</si>
  <si>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</si>
  <si>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</si>
  <si>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</si>
  <si>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</si>
  <si>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</si>
  <si>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</si>
  <si>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</si>
  <si>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</si>
  <si>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</si>
  <si>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</si>
  <si>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</si>
  <si>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</si>
  <si>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</si>
  <si>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</si>
  <si>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</si>
  <si>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</si>
  <si>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</si>
  <si>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</si>
  <si>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</si>
  <si>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</si>
  <si>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</si>
  <si>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</si>
  <si>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</si>
  <si>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</si>
  <si>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</si>
  <si>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</si>
  <si>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</si>
  <si>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</si>
  <si>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</si>
  <si>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</si>
  <si>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</si>
  <si>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</si>
  <si>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</si>
  <si>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</si>
  <si>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</si>
  <si>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</si>
  <si>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</si>
  <si>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</si>
  <si>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</si>
  <si>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</si>
  <si>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</si>
  <si>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</si>
  <si>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</si>
  <si>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</si>
  <si>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</si>
  <si>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</si>
  <si>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</si>
  <si>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</si>
  <si>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</si>
  <si>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</si>
  <si>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</si>
  <si>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</si>
  <si>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</si>
  <si>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</si>
  <si>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</si>
  <si>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</si>
  <si>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</si>
  <si>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</si>
  <si>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</si>
  <si>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</si>
  <si>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</si>
  <si>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</si>
  <si>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</si>
  <si>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</si>
  <si>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</si>
  <si>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</si>
  <si>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</si>
  <si>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</si>
  <si>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</si>
  <si>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</si>
  <si>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</si>
  <si>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</si>
  <si>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</si>
  <si>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</si>
  <si>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</si>
  <si>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</si>
  <si>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</si>
  <si>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</si>
  <si>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</si>
  <si>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</si>
  <si>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</si>
  <si>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</si>
  <si>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</si>
  <si>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</si>
  <si>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</si>
  <si>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</si>
  <si>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</si>
  <si>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</si>
  <si>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</si>
  <si>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</si>
  <si>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</si>
  <si>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</si>
  <si>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</si>
  <si>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</si>
  <si>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</si>
  <si>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</si>
  <si>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</si>
  <si>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</si>
  <si>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</si>
  <si>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</si>
  <si>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</si>
  <si>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</si>
  <si>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</si>
  <si>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</si>
  <si>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</si>
  <si>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</si>
  <si>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</si>
  <si>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</si>
  <si>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</si>
  <si>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</si>
  <si>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</si>
  <si>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</si>
  <si>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</si>
  <si>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</si>
  <si>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</si>
  <si>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</si>
  <si>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</si>
  <si>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</si>
  <si>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</si>
  <si>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</si>
  <si>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</si>
  <si>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</si>
  <si>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</si>
  <si>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</si>
  <si>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</si>
  <si>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</si>
  <si>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</si>
  <si>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</si>
  <si>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</si>
  <si>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</si>
  <si>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</si>
  <si>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</si>
  <si>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</si>
  <si>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</si>
  <si>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</si>
  <si>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</si>
  <si>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</si>
  <si>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</si>
  <si>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</si>
  <si>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</si>
  <si>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</si>
  <si>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</si>
  <si>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</si>
  <si>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</si>
  <si>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</si>
  <si>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</si>
  <si>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</si>
  <si>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</si>
  <si>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</si>
  <si>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</si>
  <si>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</si>
  <si>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</si>
  <si>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</si>
  <si>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</si>
  <si>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</si>
  <si>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</si>
  <si>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</si>
  <si>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</si>
  <si>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</si>
  <si>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</si>
  <si>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</si>
  <si>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</si>
  <si>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</si>
  <si>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</si>
  <si>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</si>
  <si>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</si>
  <si>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</si>
  <si>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</si>
  <si>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</si>
  <si>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</si>
  <si>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</si>
  <si>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</si>
  <si>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</si>
  <si>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</si>
  <si>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</si>
  <si>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</si>
  <si>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</si>
  <si>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</si>
  <si>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</si>
  <si>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</si>
  <si>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</si>
  <si>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</si>
  <si>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</si>
  <si>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</si>
  <si>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</si>
  <si>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</si>
  <si>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</si>
  <si>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</si>
  <si>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</si>
  <si>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</si>
  <si>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</si>
  <si>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</si>
  <si>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</si>
  <si>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</si>
  <si>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</si>
  <si>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</si>
  <si>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</si>
  <si>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</si>
  <si>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</si>
  <si>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</si>
  <si>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</si>
  <si>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</si>
  <si>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</si>
  <si>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</si>
  <si>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</si>
  <si>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</si>
  <si>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</si>
  <si>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</si>
  <si>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</si>
  <si>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</si>
  <si>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</si>
  <si>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</si>
  <si>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</si>
  <si>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</si>
  <si>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</si>
  <si>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</si>
  <si>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</si>
  <si>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</si>
  <si>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</si>
  <si>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</si>
  <si>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</si>
  <si>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</si>
  <si>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</si>
  <si>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</si>
  <si>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</si>
  <si>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</si>
  <si>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</si>
  <si>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</si>
  <si>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</si>
  <si>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</si>
  <si>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</si>
  <si>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</si>
  <si>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</si>
  <si>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</si>
  <si>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</si>
  <si>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</si>
  <si>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</si>
  <si>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</si>
  <si>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</si>
  <si>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</si>
  <si>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</si>
  <si>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</si>
  <si>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</si>
  <si>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</si>
  <si>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</si>
  <si>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</si>
  <si>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</si>
  <si>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</si>
  <si>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</si>
  <si>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</si>
  <si>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</si>
  <si>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</si>
  <si>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</si>
  <si>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</si>
  <si>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</si>
  <si>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</si>
  <si>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</si>
  <si>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</si>
  <si>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</si>
  <si>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</si>
  <si>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</si>
  <si>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</si>
  <si>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</si>
  <si>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</si>
  <si>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</si>
  <si>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</si>
  <si>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</si>
  <si>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</si>
  <si>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</si>
  <si>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</si>
  <si>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</si>
  <si>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</si>
  <si>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</si>
  <si>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</si>
  <si>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</si>
  <si>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</si>
  <si>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</si>
  <si>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</si>
  <si>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</si>
  <si>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</si>
  <si>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</si>
  <si>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</si>
  <si>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</si>
  <si>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</si>
  <si>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</si>
  <si>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</si>
  <si>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</si>
  <si>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</si>
  <si>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</si>
  <si>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</si>
  <si>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</si>
  <si>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</si>
  <si>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</si>
  <si>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</si>
  <si>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</si>
  <si>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</si>
  <si>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</si>
  <si>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</si>
  <si>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</si>
  <si>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</si>
  <si>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</si>
  <si>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</si>
  <si>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</si>
  <si>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</si>
  <si>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</si>
  <si>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</si>
  <si>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</si>
  <si>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</si>
  <si>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</si>
  <si>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</si>
  <si>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</si>
  <si>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</si>
  <si>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</si>
  <si>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</si>
  <si>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</si>
  <si>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</si>
  <si>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</si>
  <si>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</si>
  <si>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</si>
  <si>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</si>
  <si>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</si>
  <si>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</si>
  <si>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</si>
  <si>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</si>
  <si>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</si>
  <si>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</si>
  <si>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</si>
  <si>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</si>
  <si>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</si>
  <si>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</si>
  <si>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</si>
  <si>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</si>
  <si>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</si>
  <si>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</si>
  <si>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</si>
  <si>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</si>
  <si>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</si>
  <si>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</si>
  <si>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</si>
  <si>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</si>
  <si>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</si>
  <si>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</si>
  <si>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</si>
  <si>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</si>
  <si>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</si>
  <si>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</si>
  <si>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</si>
  <si>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</si>
  <si>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</si>
  <si>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</si>
  <si>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</si>
  <si>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</si>
  <si>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</si>
  <si>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</si>
  <si>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</si>
  <si>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</si>
  <si>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</si>
  <si>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</si>
  <si>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</si>
  <si>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</si>
  <si>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</si>
  <si>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</si>
  <si>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</si>
  <si>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</si>
  <si>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</si>
  <si>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</si>
  <si>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</si>
  <si>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</si>
  <si>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</si>
  <si>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</si>
  <si>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</si>
  <si>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</si>
  <si>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</si>
  <si>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</si>
  <si>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</si>
  <si>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</si>
  <si>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</si>
  <si>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</si>
  <si>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</si>
  <si>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</si>
  <si>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</si>
  <si>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</si>
  <si>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</si>
  <si>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</si>
  <si>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</si>
  <si>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</si>
  <si>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</si>
  <si>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</si>
  <si>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</si>
  <si>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</si>
  <si>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</si>
  <si>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</si>
  <si>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</si>
  <si>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</si>
  <si>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</si>
  <si>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</si>
  <si>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</si>
  <si>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</si>
  <si>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</si>
  <si>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</si>
  <si>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</si>
  <si>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</si>
  <si>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</si>
  <si>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</si>
  <si>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</si>
  <si>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</si>
  <si>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</si>
  <si>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</si>
  <si>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</si>
  <si>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</si>
  <si>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</si>
  <si>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</si>
  <si>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</si>
  <si>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</si>
  <si>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</si>
  <si>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</si>
  <si>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</si>
  <si>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</si>
  <si>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</si>
  <si>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</si>
  <si>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</si>
  <si>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</si>
  <si>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</si>
  <si>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</si>
  <si>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</si>
  <si>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</si>
  <si>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</si>
  <si>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</si>
  <si>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</si>
  <si>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</si>
  <si>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</si>
  <si>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</si>
  <si>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</si>
  <si>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</si>
  <si>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</si>
  <si>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</si>
  <si>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</si>
  <si>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</si>
  <si>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</si>
  <si>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</si>
  <si>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</si>
  <si>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</si>
  <si>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</si>
  <si>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</si>
  <si>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</si>
  <si>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</si>
  <si>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</si>
  <si>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</si>
  <si>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</si>
  <si>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</si>
  <si>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</si>
  <si>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</si>
  <si>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</si>
  <si>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</si>
  <si>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</si>
  <si>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</si>
  <si>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</si>
  <si>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</si>
  <si>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</si>
  <si>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</si>
  <si>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</si>
  <si>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</si>
  <si>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</si>
  <si>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</si>
  <si>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</si>
  <si>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</si>
  <si>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</si>
  <si>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</si>
  <si>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</si>
  <si>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</si>
  <si>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</si>
  <si>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</si>
  <si>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</si>
  <si>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</si>
  <si>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</si>
  <si>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</si>
  <si>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</si>
  <si>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</si>
  <si>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</si>
  <si>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</si>
  <si>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</si>
  <si>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</si>
  <si>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</si>
  <si>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</si>
  <si>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</si>
  <si>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</si>
  <si>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</si>
  <si>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</si>
  <si>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</si>
  <si>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</si>
  <si>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</si>
  <si>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</si>
  <si>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</si>
  <si>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</si>
  <si>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</si>
  <si>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</si>
  <si>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</si>
  <si>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</si>
  <si>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</si>
  <si>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</si>
  <si>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</si>
  <si>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</si>
  <si>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</si>
  <si>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</si>
  <si>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</si>
  <si>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</si>
  <si>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</si>
  <si>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</si>
  <si>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</si>
  <si>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</si>
  <si>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</si>
  <si>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</si>
  <si>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</si>
  <si>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</si>
  <si>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</si>
  <si>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</si>
  <si>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</si>
  <si>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</si>
  <si>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</si>
  <si>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</si>
  <si>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</si>
  <si>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</si>
  <si>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</si>
  <si>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</si>
  <si>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</si>
  <si>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</si>
  <si>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</si>
  <si>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</si>
  <si>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</si>
  <si>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</si>
  <si>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</si>
  <si>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</si>
  <si>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</si>
  <si>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</si>
  <si>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</si>
  <si>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</si>
  <si>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</si>
  <si>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</si>
  <si>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</si>
  <si>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</si>
  <si>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</si>
  <si>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</si>
  <si>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</si>
  <si>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</si>
  <si>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</si>
  <si>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</si>
  <si>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</si>
  <si>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</si>
  <si>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</si>
  <si>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</si>
  <si>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</si>
  <si>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</si>
  <si>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</si>
  <si>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</si>
  <si>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</si>
  <si>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</si>
  <si>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</si>
  <si>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</si>
  <si>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</si>
  <si>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</si>
  <si>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</si>
  <si>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</si>
  <si>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</si>
  <si>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</si>
  <si>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</si>
  <si>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</si>
  <si>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</si>
  <si>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</si>
  <si>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</si>
  <si>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</si>
  <si>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</si>
  <si>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</si>
  <si>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</si>
  <si>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</si>
  <si>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</si>
  <si>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</si>
  <si>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</si>
  <si>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</si>
  <si>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</si>
  <si>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</si>
  <si>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</si>
  <si>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</si>
  <si>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</si>
  <si>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</si>
  <si>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</si>
  <si>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</si>
  <si>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</si>
  <si>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</si>
  <si>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</si>
  <si>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</si>
  <si>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</si>
  <si>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</si>
  <si>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</si>
  <si>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</si>
  <si>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</si>
  <si>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</si>
  <si>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</si>
  <si>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</si>
  <si>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</si>
  <si>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</si>
  <si>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</si>
  <si>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</si>
  <si>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</si>
  <si>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</si>
  <si>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</si>
  <si>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</si>
  <si>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</si>
  <si>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</si>
  <si>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</si>
  <si>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</si>
  <si>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</si>
  <si>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</si>
  <si>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</si>
  <si>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</si>
  <si>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</si>
  <si>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</si>
  <si>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</si>
  <si>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</si>
  <si>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</si>
  <si>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</si>
  <si>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</si>
  <si>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</si>
  <si>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</si>
  <si>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</si>
  <si>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</si>
  <si>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</si>
  <si>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</si>
  <si>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</si>
  <si>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</si>
  <si>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</si>
  <si>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</si>
  <si>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</si>
  <si>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</si>
  <si>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</si>
  <si>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</si>
  <si>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</si>
  <si>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</si>
  <si>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</si>
  <si>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</si>
  <si>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</si>
  <si>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</si>
  <si>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</si>
  <si>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</si>
  <si>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</si>
  <si>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</si>
  <si>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</si>
  <si>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</si>
  <si>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</si>
  <si>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</si>
  <si>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</si>
  <si>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</si>
  <si>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</si>
  <si>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</si>
  <si>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</si>
  <si>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</si>
  <si>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</si>
  <si>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</si>
  <si>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</si>
  <si>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</si>
  <si>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</si>
  <si>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</si>
  <si>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</si>
  <si>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</si>
  <si>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</si>
  <si>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</si>
  <si>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</si>
  <si>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</si>
  <si>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</si>
  <si>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</si>
  <si>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</si>
  <si>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</si>
  <si>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</si>
  <si>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</si>
  <si>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</si>
  <si>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</si>
  <si>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</si>
  <si>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</si>
  <si>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</si>
  <si>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</si>
  <si>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</si>
  <si>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</si>
  <si>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</si>
  <si>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</si>
  <si>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</si>
  <si>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</si>
  <si>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</si>
  <si>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</si>
  <si>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</si>
  <si>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</si>
  <si>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</si>
  <si>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</si>
  <si>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</si>
  <si>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</si>
  <si>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</si>
  <si>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</si>
  <si>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</si>
  <si>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</si>
  <si>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</si>
  <si>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</si>
  <si>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</si>
  <si>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</si>
  <si>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</si>
  <si>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</si>
  <si>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</si>
  <si>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</si>
  <si>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</si>
  <si>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</si>
  <si>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</si>
  <si>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</si>
  <si>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</si>
  <si>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</si>
  <si>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</si>
  <si>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</si>
  <si>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</si>
  <si>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</si>
  <si>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</si>
  <si>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</si>
  <si>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</si>
  <si>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</si>
  <si>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</si>
  <si>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</si>
  <si>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</si>
  <si>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</si>
  <si>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</si>
  <si>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</si>
  <si>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</si>
  <si>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</si>
  <si>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</si>
  <si>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</si>
  <si>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</si>
  <si>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</si>
  <si>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</si>
  <si>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</si>
  <si>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</si>
  <si>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</si>
  <si>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</si>
  <si>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</si>
  <si>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</si>
  <si>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</si>
  <si>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</si>
  <si>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</si>
  <si>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</si>
  <si>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</si>
  <si>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</si>
  <si>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</si>
  <si>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</si>
  <si>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</si>
  <si>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</si>
  <si>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</si>
  <si>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</si>
  <si>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</si>
  <si>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</si>
  <si>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</si>
  <si>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</si>
  <si>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</si>
  <si>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</si>
  <si>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</si>
  <si>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</si>
  <si>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</si>
  <si>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</si>
  <si>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</si>
  <si>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</si>
  <si>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</si>
  <si>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</si>
  <si>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</si>
  <si>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</si>
  <si>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</si>
  <si>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</si>
  <si>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</si>
  <si>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</si>
  <si>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</si>
  <si>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</si>
  <si>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</si>
  <si>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</si>
  <si>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</si>
  <si>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</si>
  <si>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</si>
  <si>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</si>
  <si>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</si>
  <si>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</si>
  <si>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</si>
  <si>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</si>
  <si>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</si>
  <si>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</si>
  <si>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</si>
  <si>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</si>
  <si>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</si>
  <si>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</si>
  <si>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</si>
  <si>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</si>
  <si>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</si>
  <si>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</si>
  <si>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</si>
  <si>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</si>
  <si>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</si>
  <si>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</si>
  <si>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</si>
  <si>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</si>
  <si>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</si>
  <si>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</si>
  <si>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</si>
  <si>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</si>
  <si>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</si>
  <si>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</si>
  <si>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</si>
  <si>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</si>
  <si>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</si>
  <si>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</si>
  <si>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</si>
  <si>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</si>
  <si>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</si>
  <si>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</si>
  <si>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</si>
  <si>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</si>
  <si>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</si>
  <si>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</si>
  <si>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</si>
  <si>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</si>
  <si>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</si>
  <si>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</si>
  <si>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</si>
  <si>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</si>
  <si>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</si>
  <si>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</si>
  <si>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</si>
  <si>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</si>
  <si>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</si>
  <si>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</si>
  <si>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</si>
  <si>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</si>
  <si>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</si>
  <si>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</si>
  <si>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</si>
  <si>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</si>
  <si>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</si>
  <si>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</si>
  <si>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</si>
  <si>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</si>
  <si>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</si>
  <si>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</si>
  <si>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</si>
  <si>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</si>
  <si>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</si>
  <si>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</si>
  <si>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</si>
  <si>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</si>
  <si>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</si>
  <si>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</si>
  <si>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</si>
  <si>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</si>
  <si>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</si>
  <si>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</si>
  <si>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</si>
  <si>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</si>
  <si>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</si>
  <si>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</si>
  <si>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</si>
  <si>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</si>
  <si>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</si>
  <si>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</si>
  <si>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</si>
  <si>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</si>
  <si>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</si>
  <si>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</si>
  <si>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</si>
  <si>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</si>
  <si>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</si>
  <si>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</si>
  <si>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</si>
  <si>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</si>
  <si>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</si>
  <si>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</si>
  <si>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</si>
  <si>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</si>
  <si>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</si>
  <si>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</si>
  <si>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</si>
  <si>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</si>
  <si>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</si>
  <si>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</si>
  <si>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</si>
  <si>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</si>
  <si>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</si>
  <si>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</si>
  <si>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</si>
  <si>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</si>
  <si>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</si>
  <si>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</si>
  <si>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</si>
  <si>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</si>
  <si>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</si>
  <si>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</si>
  <si>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</si>
  <si>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</si>
  <si>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</si>
  <si>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</si>
  <si>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</si>
  <si>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</si>
  <si>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</si>
  <si>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</si>
  <si>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</si>
  <si>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</si>
  <si>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</si>
  <si>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</si>
  <si>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</si>
  <si>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</si>
  <si>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</si>
  <si>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</si>
  <si>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</si>
  <si>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</si>
  <si>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</si>
  <si>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</si>
  <si>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</si>
  <si>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</si>
  <si>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</si>
  <si>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</si>
  <si>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</si>
  <si>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</si>
  <si>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</si>
  <si>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</si>
  <si>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</si>
  <si>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</si>
  <si>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</si>
  <si>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</si>
  <si>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</si>
  <si>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</si>
  <si>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</si>
  <si>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</si>
  <si>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</si>
  <si>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</si>
  <si>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</si>
  <si>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</si>
  <si>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</si>
  <si>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</si>
  <si>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</si>
  <si>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</si>
  <si>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</si>
  <si>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</si>
  <si>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</si>
  <si>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</si>
  <si>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</si>
  <si>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</si>
  <si>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</si>
  <si>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</si>
  <si>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</si>
  <si>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</si>
  <si>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</si>
  <si>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</si>
  <si>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</si>
  <si>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</si>
  <si>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</si>
  <si>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</si>
  <si>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</si>
  <si>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</si>
  <si>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</si>
  <si>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</si>
  <si>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</si>
  <si>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</si>
  <si>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</si>
  <si>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</si>
  <si>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</si>
  <si>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</si>
  <si>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</si>
  <si>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</si>
  <si>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</si>
  <si>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</si>
  <si>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</si>
  <si>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</si>
  <si>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</si>
  <si>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</si>
  <si>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</si>
  <si>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</si>
  <si>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</si>
  <si>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</si>
  <si>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</si>
  <si>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</si>
  <si>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</si>
  <si>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</si>
  <si>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</si>
  <si>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</si>
  <si>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</si>
  <si>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</si>
  <si>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</si>
  <si>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</si>
  <si>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</si>
  <si>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</si>
  <si>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</si>
  <si>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</si>
  <si>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</si>
  <si>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</si>
  <si>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</si>
  <si>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</si>
  <si>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</si>
  <si>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</si>
  <si>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</si>
  <si>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</si>
  <si>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</si>
  <si>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</si>
  <si>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</si>
  <si>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</si>
  <si>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</si>
  <si>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</si>
  <si>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</si>
  <si>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</si>
  <si>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</si>
  <si>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</si>
  <si>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</si>
  <si>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</si>
  <si>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</si>
  <si>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</si>
  <si>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</si>
  <si>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</si>
  <si>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</si>
  <si>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</si>
  <si>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</si>
  <si>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</si>
  <si>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</si>
  <si>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</si>
  <si>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</si>
  <si>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</si>
  <si>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</si>
  <si>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</si>
  <si>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</si>
  <si>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</si>
  <si>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</si>
  <si>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</si>
  <si>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</si>
  <si>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</si>
  <si>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</si>
  <si>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</si>
  <si>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</si>
  <si>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</si>
  <si>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</si>
  <si>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</si>
  <si>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</si>
  <si>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</si>
  <si>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</si>
  <si>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</si>
  <si>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</si>
  <si>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</si>
  <si>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</si>
  <si>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</si>
  <si>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</si>
  <si>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</si>
  <si>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</si>
  <si>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</si>
  <si>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</si>
  <si>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</si>
  <si>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</si>
  <si>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</si>
  <si>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</si>
  <si>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</si>
  <si>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</si>
  <si>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</si>
  <si>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</si>
  <si>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</si>
  <si>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</si>
  <si>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</si>
  <si>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</si>
  <si>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</si>
  <si>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</si>
  <si>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</si>
  <si>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</si>
  <si>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</si>
  <si>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</si>
  <si>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</si>
  <si>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</si>
  <si>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</si>
  <si>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</si>
  <si>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</si>
  <si>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</si>
  <si>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</si>
  <si>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</si>
  <si>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</si>
  <si>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</si>
  <si>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</si>
  <si>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</si>
  <si>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</si>
  <si>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</si>
  <si>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</si>
  <si>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</si>
  <si>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</si>
  <si>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</si>
  <si>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</si>
  <si>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</si>
  <si>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</si>
  <si>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</si>
  <si>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</si>
  <si>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</si>
  <si>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</si>
  <si>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</si>
  <si>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</si>
  <si>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</si>
  <si>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</si>
  <si>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</si>
  <si>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</si>
  <si>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</si>
  <si>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</si>
  <si>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</si>
  <si>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</si>
  <si>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</si>
  <si>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</si>
  <si>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</si>
  <si>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</si>
  <si>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</si>
  <si>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</si>
  <si>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</si>
  <si>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</si>
  <si>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</si>
  <si>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</si>
  <si>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</si>
  <si>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</si>
  <si>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</si>
  <si>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</si>
  <si>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</si>
  <si>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</si>
  <si>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</si>
  <si>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</si>
  <si>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</si>
  <si>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</si>
  <si>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</si>
  <si>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</si>
  <si>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</si>
  <si>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</si>
  <si>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</si>
  <si>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</si>
  <si>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</si>
  <si>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</si>
  <si>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</si>
  <si>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</si>
  <si>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</si>
  <si>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</si>
  <si>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</si>
  <si>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</si>
  <si>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</si>
  <si>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</si>
  <si>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</si>
  <si>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</si>
  <si>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</si>
  <si>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</si>
  <si>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</si>
  <si>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</si>
  <si>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</si>
  <si>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</si>
  <si>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</si>
  <si>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</si>
  <si>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</si>
  <si>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</si>
  <si>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</si>
  <si>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</si>
  <si>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</si>
  <si>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</si>
  <si>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</si>
  <si>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</si>
  <si>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</si>
  <si>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</si>
  <si>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</si>
  <si>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</si>
  <si>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</si>
  <si>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</si>
  <si>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</si>
  <si>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</si>
  <si>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</si>
  <si>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</si>
  <si>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</si>
  <si>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</si>
  <si>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</si>
  <si>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</si>
  <si>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</si>
  <si>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</si>
  <si>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</si>
  <si>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</si>
  <si>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</si>
  <si>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</si>
  <si>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</si>
  <si>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</si>
  <si>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</si>
  <si>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</si>
  <si>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</si>
  <si>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</si>
  <si>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</si>
  <si>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</si>
  <si>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</si>
  <si>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</si>
  <si>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</si>
  <si>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</si>
  <si>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</si>
  <si>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</si>
  <si>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</si>
  <si>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</si>
  <si>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</si>
  <si>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</si>
  <si>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</si>
  <si>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</si>
  <si>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</si>
  <si>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</si>
  <si>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</si>
  <si>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</si>
  <si>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</si>
  <si>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</si>
  <si>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</si>
  <si>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</si>
  <si>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</si>
  <si>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</si>
  <si>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</si>
  <si>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</si>
  <si>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</si>
  <si>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</si>
  <si>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</si>
  <si>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</si>
  <si>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</si>
  <si>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</si>
  <si>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</si>
  <si>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</si>
  <si>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</si>
  <si>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</si>
  <si>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</si>
  <si>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</si>
  <si>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</si>
  <si>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</si>
  <si>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</si>
  <si>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</si>
  <si>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</si>
  <si>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</si>
  <si>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</si>
  <si>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</si>
  <si>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</si>
  <si>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</si>
  <si>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</si>
  <si>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</si>
  <si>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</si>
  <si>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</si>
  <si>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</si>
  <si>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</si>
  <si>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</si>
  <si>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</si>
  <si>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</si>
  <si>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</si>
  <si>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</si>
  <si>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</si>
  <si>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</si>
  <si>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</si>
  <si>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</si>
  <si>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</si>
  <si>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</si>
  <si>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</si>
  <si>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</si>
  <si>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</si>
  <si>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</si>
  <si>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</si>
  <si>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</si>
  <si>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</si>
  <si>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</si>
  <si>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</si>
  <si>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</si>
  <si>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</si>
  <si>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</si>
  <si>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</si>
  <si>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</si>
  <si>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</si>
  <si>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</si>
  <si>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</si>
  <si>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</si>
  <si>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</si>
  <si>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</si>
  <si>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</si>
  <si>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</si>
  <si>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</si>
  <si>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</si>
  <si>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</si>
  <si>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</si>
  <si>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</si>
  <si>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</si>
  <si>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</si>
  <si>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</si>
  <si>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</si>
  <si>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</si>
  <si>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</si>
  <si>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</si>
  <si>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</si>
  <si>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</si>
  <si>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</si>
  <si>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</si>
  <si>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</si>
  <si>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</si>
  <si>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</si>
  <si>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</si>
  <si>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</si>
  <si>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</si>
  <si>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</si>
  <si>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</si>
  <si>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</si>
  <si>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</si>
  <si>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</si>
  <si>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</si>
  <si>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</si>
  <si>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</si>
  <si>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</si>
  <si>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</si>
  <si>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</si>
  <si>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</si>
  <si>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</si>
  <si>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</si>
  <si>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</si>
  <si>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</si>
  <si>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</si>
  <si>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</si>
  <si>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</si>
  <si>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</si>
  <si>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</si>
  <si>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</si>
  <si>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</si>
  <si>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</si>
  <si>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</si>
  <si>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</si>
  <si>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</si>
  <si>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</si>
  <si>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</si>
  <si>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</si>
  <si>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</si>
  <si>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</si>
  <si>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</si>
  <si>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</si>
  <si>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</si>
  <si>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</si>
  <si>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</si>
  <si>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</si>
  <si>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</si>
  <si>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</si>
  <si>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</si>
  <si>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</si>
  <si>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</si>
  <si>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</si>
  <si>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</si>
  <si>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</si>
  <si>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</si>
  <si>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</si>
  <si>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</si>
  <si>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</si>
  <si>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</si>
  <si>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</si>
  <si>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</si>
  <si>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</si>
  <si>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</si>
  <si>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</si>
  <si>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</si>
  <si>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</si>
  <si>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</si>
  <si>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</si>
  <si>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</si>
  <si>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</si>
  <si>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</si>
  <si>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</si>
  <si>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</si>
  <si>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</si>
  <si>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</si>
  <si>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</si>
  <si>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</si>
  <si>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</si>
  <si>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</si>
  <si>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</si>
  <si>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</si>
  <si>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</si>
  <si>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</si>
  <si>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</si>
  <si>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</si>
  <si>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</si>
  <si>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</si>
  <si>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</si>
  <si>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</si>
  <si>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</si>
  <si>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</si>
  <si>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</si>
  <si>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</si>
  <si>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</si>
  <si>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</si>
  <si>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</si>
  <si>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</si>
  <si>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</si>
  <si>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</si>
  <si>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</si>
  <si>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</si>
  <si>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</si>
  <si>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</si>
  <si>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</si>
  <si>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</si>
  <si>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</si>
  <si>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</si>
  <si>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</si>
  <si>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</si>
  <si>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</si>
  <si>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</si>
  <si>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</si>
  <si>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</si>
  <si>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</si>
  <si>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</si>
  <si>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</si>
  <si>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</si>
  <si>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</si>
  <si>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</si>
  <si>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</si>
  <si>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</si>
  <si>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</si>
  <si>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</si>
  <si>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</si>
  <si>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</si>
  <si>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</si>
  <si>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</si>
  <si>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</si>
  <si>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</si>
  <si>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</si>
  <si>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</si>
  <si>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</si>
  <si>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</si>
  <si>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</si>
  <si>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</si>
  <si>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</si>
  <si>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</si>
  <si>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</si>
  <si>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</si>
  <si>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</si>
  <si>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</si>
  <si>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</si>
  <si>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</si>
  <si>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</si>
  <si>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</si>
  <si>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</si>
  <si>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</si>
  <si>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</si>
  <si>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</si>
  <si>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</si>
  <si>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</si>
  <si>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</si>
  <si>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</si>
  <si>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</si>
  <si>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</si>
  <si>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</si>
  <si>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</si>
  <si>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</si>
  <si>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</si>
  <si>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</si>
  <si>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</si>
  <si>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</si>
  <si>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</si>
  <si>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</si>
  <si>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</si>
  <si>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</si>
  <si>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</si>
  <si>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</si>
  <si>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</si>
  <si>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</si>
  <si>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</si>
  <si>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</si>
  <si>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</si>
  <si>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</si>
  <si>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</si>
  <si>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</si>
  <si>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</si>
  <si>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</si>
  <si>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</si>
  <si>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</si>
  <si>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</si>
  <si>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</si>
  <si>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</si>
  <si>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</si>
  <si>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</si>
  <si>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</si>
  <si>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</si>
  <si>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</si>
  <si>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</si>
  <si>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</si>
  <si>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</si>
  <si>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</si>
  <si>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</si>
  <si>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</si>
  <si>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</si>
  <si>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</si>
  <si>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</si>
  <si>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</si>
  <si>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</si>
  <si>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</si>
  <si>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</si>
  <si>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</si>
  <si>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</si>
  <si>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</si>
  <si>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</si>
  <si>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</si>
  <si>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</si>
  <si>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</si>
  <si>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</si>
  <si>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</si>
  <si>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</si>
  <si>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</si>
  <si>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</si>
  <si>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</si>
  <si>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</si>
  <si>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</si>
  <si>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</si>
  <si>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</si>
  <si>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</si>
  <si>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</si>
  <si>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</si>
  <si>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</si>
  <si>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</si>
  <si>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</si>
  <si>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</si>
  <si>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</si>
  <si>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</si>
  <si>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</si>
  <si>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</si>
  <si>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</si>
  <si>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</si>
  <si>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</si>
  <si>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</si>
  <si>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</si>
  <si>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</si>
  <si>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</si>
  <si>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</si>
  <si>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</si>
  <si>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</si>
  <si>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</si>
  <si>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</si>
  <si>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</si>
  <si>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</si>
  <si>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</si>
  <si>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</si>
  <si>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</si>
  <si>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</si>
  <si>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</si>
  <si>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</si>
  <si>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</si>
  <si>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</si>
  <si>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</si>
  <si>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</si>
  <si>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</si>
  <si>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</si>
  <si>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</si>
  <si>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</si>
  <si>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</si>
  <si>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</si>
  <si>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</si>
  <si>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</si>
  <si>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</si>
  <si>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</si>
  <si>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</si>
  <si>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</si>
  <si>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</si>
  <si>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</si>
  <si>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</si>
  <si>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</si>
  <si>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</si>
  <si>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</si>
  <si>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</si>
  <si>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</si>
  <si>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</si>
  <si>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</si>
  <si>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</si>
  <si>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</si>
  <si>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</si>
  <si>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</si>
  <si>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</si>
  <si>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</si>
  <si>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</si>
  <si>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</si>
  <si>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</si>
  <si>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</si>
  <si>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</si>
  <si>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</si>
  <si>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</si>
  <si>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</si>
  <si>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</si>
  <si>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</si>
  <si>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</si>
  <si>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</si>
  <si>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</si>
  <si>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</si>
  <si>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</si>
  <si>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</si>
  <si>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</si>
  <si>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</si>
  <si>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</si>
  <si>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</si>
  <si>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</si>
  <si>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</si>
  <si>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</si>
  <si>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</si>
  <si>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</si>
  <si>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</si>
  <si>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</si>
  <si>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</si>
  <si>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</si>
  <si>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</si>
  <si>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</si>
  <si>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</si>
  <si>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</si>
  <si>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</si>
  <si>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</si>
  <si>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</si>
  <si>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</si>
  <si>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</si>
  <si>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</si>
  <si>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</si>
  <si>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</si>
  <si>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</si>
  <si>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</si>
  <si>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</si>
  <si>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</si>
  <si>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</si>
  <si>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</si>
  <si>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</si>
  <si>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</si>
  <si>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</si>
  <si>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</si>
  <si>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</si>
  <si>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</si>
  <si>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</si>
  <si>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</si>
  <si>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</si>
  <si>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</si>
  <si>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</si>
  <si>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</si>
  <si>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</si>
  <si>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</si>
  <si>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</si>
  <si>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</si>
  <si>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</si>
  <si>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</si>
  <si>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</si>
  <si>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</si>
  <si>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</si>
  <si>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</si>
  <si>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</si>
  <si>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</si>
  <si>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</si>
  <si>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</si>
  <si>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</si>
  <si>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</si>
  <si>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</si>
  <si>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</si>
  <si>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</si>
  <si>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</si>
  <si>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</si>
  <si>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</si>
  <si>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</si>
  <si>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</si>
  <si>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</si>
  <si>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</si>
  <si>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</si>
  <si>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</si>
  <si>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</si>
  <si>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</si>
  <si>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</si>
  <si>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</si>
  <si>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</si>
  <si>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</si>
  <si>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</si>
  <si>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</si>
  <si>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</si>
  <si>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</si>
  <si>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</si>
  <si>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</si>
  <si>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</si>
  <si>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</si>
  <si>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</si>
  <si>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</si>
  <si>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</si>
  <si>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</si>
  <si>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</si>
  <si>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</si>
  <si>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</si>
  <si>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</si>
  <si>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</si>
  <si>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</si>
  <si>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</si>
  <si>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</si>
  <si>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</si>
  <si>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</si>
  <si>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</si>
  <si>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</si>
  <si>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</si>
  <si>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</si>
  <si>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</si>
  <si>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</si>
  <si>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</si>
  <si>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</si>
  <si>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</si>
  <si>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</si>
  <si>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</si>
  <si>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</si>
  <si>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</si>
  <si>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</si>
  <si>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</si>
  <si>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</si>
  <si>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</si>
  <si>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</si>
  <si>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</si>
  <si>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</si>
  <si>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</si>
  <si>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</si>
  <si>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</si>
  <si>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</si>
  <si>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</si>
  <si>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</si>
  <si>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</si>
  <si>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</si>
  <si>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</si>
  <si>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</si>
  <si>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</si>
  <si>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</si>
  <si>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</si>
  <si>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</si>
  <si>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</si>
  <si>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</si>
  <si>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</si>
  <si>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</si>
  <si>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</si>
  <si>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</si>
  <si>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</si>
  <si>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</si>
  <si>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</si>
  <si>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</si>
  <si>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</si>
  <si>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</si>
  <si>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</si>
  <si>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</si>
  <si>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</si>
  <si>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</si>
  <si>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</si>
  <si>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</si>
  <si>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</si>
  <si>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</si>
  <si>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</si>
  <si>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</si>
  <si>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</si>
  <si>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</si>
  <si>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</si>
  <si>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</si>
  <si>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</si>
  <si>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</si>
  <si>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</si>
  <si>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</si>
  <si>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</si>
  <si>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</si>
  <si>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</si>
  <si>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</si>
  <si>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</si>
  <si>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</si>
  <si>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</si>
  <si>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</si>
  <si>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</si>
  <si>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</si>
  <si>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</si>
  <si>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</si>
  <si>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</si>
  <si>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</si>
  <si>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</si>
  <si>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</si>
  <si>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</si>
  <si>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</si>
  <si>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</si>
  <si>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</si>
  <si>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</si>
  <si>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</si>
  <si>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</si>
  <si>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</si>
  <si>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</si>
  <si>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</si>
  <si>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</si>
  <si>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</si>
  <si>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</si>
  <si>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</si>
  <si>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</si>
  <si>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</si>
  <si>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</si>
  <si>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</si>
  <si>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</si>
  <si>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</si>
  <si>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</si>
  <si>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</si>
  <si>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</si>
  <si>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</si>
  <si>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</si>
  <si>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</si>
  <si>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</si>
  <si>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</si>
  <si>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</si>
  <si>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</si>
  <si>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</si>
  <si>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</si>
  <si>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</si>
  <si>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</si>
  <si>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</si>
  <si>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</si>
  <si>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</si>
  <si>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</si>
  <si>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</si>
  <si>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</si>
  <si>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</si>
  <si>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</si>
  <si>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</si>
  <si>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</si>
  <si>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</si>
  <si>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</si>
  <si>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</si>
  <si>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</si>
  <si>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</si>
  <si>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</si>
  <si>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</si>
  <si>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</si>
  <si>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</si>
  <si>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</si>
  <si>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</si>
  <si>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</si>
  <si>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</si>
  <si>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</si>
  <si>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</si>
  <si>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</si>
  <si>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</si>
  <si>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</si>
  <si>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</si>
  <si>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</si>
  <si>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</si>
  <si>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</si>
  <si>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</si>
  <si>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</si>
  <si>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</si>
  <si>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</si>
  <si>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</si>
  <si>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</si>
  <si>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</si>
  <si>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</si>
  <si>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</si>
  <si>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</si>
  <si>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</si>
  <si>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</si>
  <si>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</si>
  <si>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</si>
  <si>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</si>
  <si>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</si>
  <si>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</si>
  <si>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</si>
  <si>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</si>
  <si>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</si>
  <si>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</si>
  <si>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</si>
  <si>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</si>
  <si>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</si>
  <si>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</si>
  <si>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</si>
  <si>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</si>
  <si>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</si>
  <si>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</si>
  <si>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</si>
  <si>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</si>
  <si>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</si>
  <si>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</si>
  <si>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</si>
  <si>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</si>
  <si>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</si>
  <si>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</si>
  <si>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</si>
  <si>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</si>
  <si>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</si>
  <si>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</si>
  <si>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</si>
  <si>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</si>
  <si>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</si>
  <si>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</si>
  <si>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</si>
  <si>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</si>
  <si>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</si>
  <si>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</si>
  <si>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</si>
  <si>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</si>
  <si>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</si>
  <si>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</si>
  <si>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</si>
  <si>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</si>
  <si>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</si>
  <si>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</si>
  <si>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</si>
  <si>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</si>
  <si>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</si>
  <si>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</si>
  <si>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</si>
  <si>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</si>
  <si>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</si>
  <si>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</si>
  <si>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</si>
  <si>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</si>
  <si>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</si>
  <si>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</si>
  <si>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</si>
  <si>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</si>
  <si>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</si>
  <si>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</si>
  <si>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</si>
  <si>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</si>
  <si>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</si>
  <si>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</si>
  <si>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</si>
  <si>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</si>
  <si>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</si>
  <si>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</si>
  <si>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</si>
  <si>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</si>
  <si>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</si>
  <si>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</si>
  <si>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</si>
  <si>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</si>
  <si>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</si>
  <si>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</si>
  <si>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</si>
  <si>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</si>
  <si>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</si>
  <si>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</si>
  <si>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</si>
  <si>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</si>
  <si>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</si>
  <si>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</si>
  <si>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</si>
  <si>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</si>
  <si>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</si>
  <si>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</si>
  <si>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</si>
  <si>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</si>
  <si>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</si>
  <si>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</si>
  <si>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</si>
  <si>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</si>
  <si>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</si>
  <si>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</si>
  <si>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</si>
  <si>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</si>
  <si>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</si>
  <si>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</si>
  <si>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</si>
  <si>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</si>
  <si>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</si>
  <si>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</si>
  <si>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</si>
  <si>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</si>
  <si>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</si>
  <si>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</si>
  <si>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</si>
  <si>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</si>
  <si>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</si>
  <si>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</si>
  <si>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</si>
  <si>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</si>
  <si>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</si>
  <si>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</si>
  <si>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</si>
  <si>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</si>
  <si>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</si>
  <si>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</si>
  <si>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</si>
  <si>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</si>
  <si>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</si>
  <si>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</si>
  <si>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</si>
  <si>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</si>
  <si>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</si>
  <si>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</si>
  <si>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</si>
  <si>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</si>
  <si>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</si>
  <si>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</si>
  <si>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</si>
  <si>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</si>
  <si>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</si>
  <si>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</si>
  <si>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</si>
  <si>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</si>
  <si>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</si>
  <si>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</si>
  <si>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</si>
  <si>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</si>
  <si>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</si>
  <si>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</si>
  <si>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</si>
  <si>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</si>
  <si>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</si>
  <si>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</si>
  <si>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</si>
  <si>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</si>
  <si>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</si>
  <si>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</si>
  <si>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</si>
  <si>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</si>
  <si>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</si>
  <si>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</si>
  <si>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</si>
  <si>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</si>
  <si>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</si>
  <si>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</si>
  <si>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</si>
  <si>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</si>
  <si>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</si>
  <si>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</si>
  <si>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</si>
  <si>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</si>
  <si>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</si>
  <si>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</si>
  <si>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</si>
  <si>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</si>
  <si>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</si>
  <si>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</si>
  <si>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</si>
  <si>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</si>
  <si>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</si>
  <si>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</si>
  <si>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</si>
  <si>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</si>
  <si>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</si>
  <si>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</si>
  <si>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</si>
  <si>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</si>
  <si>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</si>
  <si>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</si>
  <si>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</si>
  <si>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</si>
  <si>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</si>
  <si>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</si>
  <si>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</si>
  <si>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</si>
  <si>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</si>
  <si>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</si>
  <si>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</si>
  <si>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</si>
  <si>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</si>
  <si>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</si>
  <si>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</si>
  <si>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</si>
  <si>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</si>
  <si>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</si>
  <si>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</si>
  <si>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</si>
  <si>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</si>
  <si>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</si>
  <si>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</si>
  <si>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</si>
  <si>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</si>
  <si>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</si>
  <si>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</si>
  <si>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</si>
  <si>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</si>
  <si>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</si>
  <si>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</si>
  <si>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</si>
  <si>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</si>
  <si>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</si>
  <si>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</si>
  <si>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</si>
  <si>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</si>
  <si>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</si>
  <si>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</si>
  <si>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</si>
  <si>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</si>
  <si>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</si>
  <si>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</si>
  <si>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</si>
  <si>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</si>
  <si>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</si>
  <si>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</si>
  <si>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</si>
  <si>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</si>
  <si>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</si>
  <si>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</si>
  <si>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</si>
  <si>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</si>
  <si>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</si>
  <si>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</si>
  <si>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</si>
  <si>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</si>
  <si>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</si>
  <si>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</si>
  <si>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</si>
  <si>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</si>
  <si>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</si>
  <si>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</si>
  <si>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</si>
  <si>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</si>
  <si>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</si>
  <si>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</si>
  <si>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</si>
  <si>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</si>
  <si>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</si>
  <si>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</si>
  <si>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</si>
  <si>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</si>
  <si>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</si>
  <si>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</si>
  <si>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</si>
  <si>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</si>
  <si>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</si>
  <si>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</si>
  <si>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</si>
  <si>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</si>
  <si>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</si>
  <si>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</si>
  <si>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</si>
  <si>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</si>
  <si>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</si>
  <si>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</si>
  <si>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</si>
  <si>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</si>
  <si>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</si>
  <si>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</si>
  <si>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</si>
  <si>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</si>
  <si>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</si>
  <si>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</si>
  <si>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</si>
  <si>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</si>
  <si>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</si>
  <si>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</si>
  <si>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</si>
  <si>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</si>
  <si>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</si>
  <si>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</si>
  <si>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</si>
  <si>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</si>
  <si>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</si>
  <si>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</si>
  <si>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</si>
  <si>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</si>
  <si>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</si>
  <si>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</si>
  <si>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</si>
  <si>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</si>
  <si>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</si>
  <si>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</si>
  <si>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</si>
  <si>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</si>
  <si>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</si>
  <si>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</si>
  <si>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</si>
  <si>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</si>
  <si>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</si>
  <si>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</si>
  <si>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</si>
  <si>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</si>
  <si>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</si>
  <si>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</si>
  <si>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</si>
  <si>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</si>
  <si>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</si>
  <si>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</si>
  <si>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</si>
  <si>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</si>
  <si>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</si>
  <si>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</si>
  <si>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</si>
  <si>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</si>
  <si>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</si>
  <si>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</si>
  <si>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</si>
  <si>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</si>
  <si>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</si>
  <si>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</si>
  <si>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</si>
  <si>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</si>
  <si>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</si>
  <si>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</si>
  <si>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</si>
  <si>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</si>
  <si>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</si>
  <si>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</si>
  <si>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</si>
  <si>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</si>
  <si>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</si>
  <si>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</si>
  <si>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</si>
  <si>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</si>
  <si>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</si>
  <si>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</si>
  <si>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</si>
  <si>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</si>
  <si>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</si>
  <si>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</si>
  <si>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</si>
  <si>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</si>
  <si>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</si>
  <si>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</si>
  <si>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</si>
  <si>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</si>
  <si>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</si>
  <si>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</si>
  <si>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</si>
  <si>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</si>
  <si>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</si>
  <si>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</si>
  <si>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</si>
  <si>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</si>
  <si>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</si>
  <si>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</si>
  <si>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</si>
  <si>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</si>
  <si>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</si>
  <si>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</si>
  <si>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</si>
  <si>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</si>
  <si>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</si>
  <si>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</si>
  <si>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</si>
  <si>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</si>
  <si>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</si>
  <si>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</si>
  <si>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</si>
  <si>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</si>
  <si>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</si>
  <si>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</si>
  <si>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</si>
  <si>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</si>
  <si>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</si>
  <si>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</si>
  <si>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</si>
  <si>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</si>
  <si>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</si>
  <si>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</si>
  <si>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</si>
  <si>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</si>
  <si>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</si>
  <si>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</si>
  <si>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</si>
  <si>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</si>
  <si>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</si>
  <si>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</si>
  <si>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</si>
  <si>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</si>
  <si>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</si>
  <si>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</si>
  <si>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</si>
  <si>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</si>
  <si>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</si>
  <si>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</si>
  <si>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</si>
  <si>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</si>
  <si>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</si>
  <si>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</si>
  <si>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</si>
  <si>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</si>
  <si>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</si>
  <si>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</si>
  <si>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</si>
  <si>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</si>
  <si>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</si>
  <si>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</si>
  <si>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</si>
  <si>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</si>
  <si>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</si>
  <si>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</si>
  <si>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</si>
  <si>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</si>
  <si>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</si>
  <si>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</si>
  <si>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</si>
  <si>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</si>
  <si>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</si>
  <si>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</si>
  <si>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</si>
  <si>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</si>
  <si>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</si>
  <si>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</si>
  <si>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</si>
  <si>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</si>
  <si>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</si>
  <si>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</si>
  <si>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</si>
  <si>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</si>
  <si>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</si>
  <si>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</si>
  <si>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</si>
  <si>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</si>
  <si>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</si>
  <si>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</si>
  <si>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</si>
  <si>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</si>
  <si>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</si>
  <si>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</si>
  <si>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</si>
  <si>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</si>
  <si>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</si>
  <si>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</si>
  <si>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</si>
  <si>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</si>
  <si>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</si>
  <si>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</si>
  <si>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</si>
  <si>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</si>
  <si>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</si>
  <si>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</si>
  <si>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</si>
  <si>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</si>
  <si>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</si>
  <si>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</si>
  <si>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</si>
  <si>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</si>
  <si>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</si>
  <si>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</si>
  <si>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</si>
  <si>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</si>
  <si>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</si>
  <si>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</si>
  <si>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</si>
  <si>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</si>
  <si>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</si>
  <si>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</si>
  <si>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</si>
  <si>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</si>
  <si>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</si>
  <si>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</si>
  <si>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</si>
  <si>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</si>
  <si>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</si>
  <si>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</si>
  <si>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</si>
  <si>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</si>
  <si>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</si>
  <si>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</si>
  <si>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</si>
  <si>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</si>
  <si>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</si>
  <si>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</si>
  <si>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</si>
  <si>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</si>
  <si>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</si>
  <si>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</si>
  <si>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</si>
  <si>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</si>
  <si>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</si>
  <si>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</si>
  <si>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</si>
  <si>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</si>
  <si>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</si>
  <si>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</si>
  <si>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</si>
  <si>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</si>
  <si>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</si>
  <si>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</si>
  <si>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</si>
  <si>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</si>
  <si>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</si>
  <si>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</si>
  <si>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</si>
  <si>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</si>
  <si>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</si>
  <si>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</si>
  <si>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</si>
  <si>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</si>
  <si>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</si>
  <si>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</si>
  <si>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</si>
  <si>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</si>
  <si>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</si>
  <si>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</si>
  <si>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</si>
  <si>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</si>
  <si>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</si>
  <si>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</si>
  <si>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</si>
  <si>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</si>
  <si>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</si>
  <si>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</si>
  <si>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</si>
  <si>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</si>
  <si>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</si>
  <si>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</si>
  <si>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</si>
  <si>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</si>
  <si>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</si>
  <si>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</si>
  <si>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</si>
  <si>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</si>
  <si>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</si>
  <si>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</si>
  <si>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</si>
  <si>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</si>
  <si>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</si>
  <si>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</si>
  <si>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</si>
  <si>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</si>
  <si>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</si>
  <si>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</si>
  <si>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</si>
  <si>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</si>
  <si>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</si>
  <si>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</si>
  <si>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</si>
  <si>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</si>
  <si>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</si>
  <si>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</si>
  <si>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</si>
  <si>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</si>
  <si>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</si>
  <si>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</si>
  <si>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</si>
  <si>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</si>
  <si>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</si>
  <si>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</si>
  <si>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</si>
  <si>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</si>
  <si>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</si>
  <si>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</si>
  <si>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</si>
  <si>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</si>
  <si>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</si>
  <si>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</si>
  <si>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</si>
  <si>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</si>
  <si>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</si>
  <si>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</si>
  <si>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</si>
  <si>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</si>
  <si>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</si>
  <si>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</si>
  <si>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</si>
  <si>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</si>
  <si>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</si>
  <si>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</si>
  <si>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</si>
  <si>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</si>
  <si>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</si>
  <si>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</si>
  <si>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</si>
  <si>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</si>
  <si>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</si>
  <si>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</si>
  <si>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</si>
  <si>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</si>
  <si>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</si>
  <si>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</si>
  <si>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</si>
  <si>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</si>
  <si>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</si>
  <si>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</si>
  <si>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</si>
  <si>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</si>
  <si>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</si>
  <si>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</si>
  <si>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</si>
  <si>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</si>
  <si>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</si>
  <si>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</si>
  <si>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</si>
  <si>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</si>
  <si>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</si>
  <si>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</si>
  <si>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</si>
  <si>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</si>
  <si>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</si>
  <si>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</si>
  <si>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</si>
  <si>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</si>
  <si>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</si>
  <si>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</si>
  <si>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</si>
  <si>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</si>
  <si>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</si>
  <si>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</si>
  <si>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</si>
  <si>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</si>
  <si>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</si>
  <si>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</si>
  <si>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</si>
  <si>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</si>
  <si>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</si>
  <si>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</si>
  <si>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</si>
  <si>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</si>
  <si>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</si>
  <si>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</si>
  <si>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</si>
  <si>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</si>
  <si>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</si>
  <si>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</si>
  <si>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</si>
  <si>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</si>
  <si>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</si>
  <si>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</si>
  <si>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</si>
  <si>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</si>
  <si>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</si>
  <si>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</si>
  <si>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</si>
  <si>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</si>
  <si>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</si>
  <si>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</si>
  <si>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</si>
  <si>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</si>
  <si>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</si>
  <si>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</si>
  <si>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</si>
  <si>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</si>
  <si>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</si>
  <si>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</si>
  <si>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</si>
  <si>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</si>
  <si>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</si>
  <si>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</si>
  <si>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</si>
  <si>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</si>
  <si>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</si>
  <si>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</si>
  <si>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</si>
  <si>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</si>
  <si>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</si>
  <si>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</si>
  <si>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</si>
  <si>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</si>
  <si>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</si>
  <si>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</si>
  <si>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</si>
  <si>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</si>
  <si>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</si>
  <si>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</si>
  <si>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</si>
  <si>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</si>
  <si>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</si>
  <si>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</si>
  <si>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</si>
  <si>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</si>
  <si>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</si>
  <si>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</si>
  <si>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</si>
  <si>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</si>
  <si>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</si>
  <si>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</si>
  <si>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</si>
  <si>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</si>
  <si>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</si>
  <si>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</si>
  <si>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</si>
  <si>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</si>
  <si>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</si>
  <si>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</si>
  <si>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</si>
  <si>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</si>
  <si>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</si>
  <si>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</si>
  <si>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</si>
  <si>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</si>
  <si>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</si>
  <si>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</si>
  <si>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</si>
  <si>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</si>
  <si>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</si>
  <si>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</si>
  <si>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</si>
  <si>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</si>
  <si>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</si>
  <si>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</si>
  <si>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</si>
  <si>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</si>
  <si>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</si>
  <si>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</si>
  <si>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</si>
  <si>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</si>
  <si>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</si>
  <si>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</si>
  <si>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</si>
  <si>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</si>
  <si>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</si>
  <si>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</si>
  <si>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</si>
  <si>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</si>
  <si>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</si>
  <si>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</si>
  <si>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</si>
  <si>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</si>
  <si>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</si>
  <si>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</si>
  <si>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</si>
  <si>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</si>
  <si>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</si>
  <si>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</si>
  <si>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</si>
  <si>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</si>
  <si>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</si>
  <si>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</si>
  <si>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</si>
  <si>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</si>
  <si>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</si>
  <si>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</si>
  <si>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</si>
  <si>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</si>
  <si>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</si>
  <si>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</si>
  <si>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</si>
  <si>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</si>
  <si>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</si>
  <si>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</si>
  <si>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</si>
  <si>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</si>
  <si>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</si>
  <si>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</si>
  <si>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</si>
  <si>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</si>
  <si>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</si>
  <si>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</si>
  <si>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</si>
  <si>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</si>
  <si>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</si>
  <si>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</si>
  <si>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</si>
  <si>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</si>
  <si>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</si>
  <si>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</si>
  <si>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</si>
  <si>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</si>
  <si>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</si>
  <si>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</si>
  <si>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</si>
  <si>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</si>
  <si>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</si>
  <si>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</si>
  <si>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</si>
  <si>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</si>
  <si>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</si>
  <si>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</si>
  <si>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</si>
  <si>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</si>
  <si>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</si>
  <si>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</si>
  <si>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</si>
  <si>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</si>
  <si>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</si>
  <si>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</si>
  <si>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</si>
  <si>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</si>
  <si>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</si>
  <si>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</si>
  <si>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</si>
  <si>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</si>
  <si>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</si>
  <si>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</si>
  <si>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</si>
  <si>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</si>
  <si>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</si>
  <si>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</si>
  <si>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</si>
  <si>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</si>
  <si>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</si>
  <si>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</si>
  <si>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</si>
  <si>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</si>
  <si>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</si>
  <si>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</si>
  <si>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</si>
  <si>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</si>
  <si>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</si>
  <si>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</si>
  <si>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</si>
  <si>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</si>
  <si>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</si>
  <si>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</si>
  <si>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</si>
  <si>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</si>
  <si>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</si>
  <si>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</si>
  <si>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</si>
  <si>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</si>
  <si>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</si>
  <si>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</si>
  <si>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</si>
  <si>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</si>
  <si>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</si>
  <si>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</si>
  <si>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</si>
  <si>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</si>
  <si>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</si>
  <si>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</si>
  <si>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</si>
  <si>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</si>
  <si>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</si>
  <si>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</si>
  <si>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</si>
  <si>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</si>
  <si>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</si>
  <si>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</si>
  <si>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</si>
  <si>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</si>
  <si>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</si>
  <si>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</si>
  <si>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</si>
  <si>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</si>
  <si>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</si>
  <si>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</si>
  <si>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</si>
  <si>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</si>
  <si>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</si>
  <si>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</si>
  <si>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</si>
  <si>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</si>
  <si>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</si>
  <si>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</si>
  <si>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</si>
  <si>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</si>
  <si>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</si>
  <si>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</si>
  <si>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</si>
  <si>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</si>
  <si>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</si>
  <si>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</si>
  <si>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</si>
  <si>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</si>
  <si>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</si>
  <si>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</si>
  <si>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</si>
  <si>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</si>
  <si>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</si>
  <si>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</si>
  <si>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</si>
  <si>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</si>
  <si>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</si>
  <si>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</si>
  <si>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</si>
  <si>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</si>
  <si>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</si>
  <si>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</si>
  <si>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</si>
  <si>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</si>
  <si>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</si>
  <si>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</si>
  <si>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</si>
  <si>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</si>
  <si>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</si>
  <si>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</si>
  <si>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</si>
  <si>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</si>
  <si>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</si>
  <si>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</si>
  <si>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</si>
  <si>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</si>
  <si>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</si>
  <si>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</si>
  <si>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</si>
  <si>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</si>
  <si>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</si>
  <si>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</si>
  <si>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</si>
  <si>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</si>
  <si>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</si>
  <si>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</si>
  <si>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</si>
  <si>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</si>
  <si>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</si>
  <si>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</si>
  <si>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</si>
  <si>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</si>
  <si>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</si>
  <si>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</si>
  <si>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</si>
  <si>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</si>
  <si>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</si>
  <si>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</si>
  <si>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</si>
  <si>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</si>
  <si>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</si>
  <si>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</si>
  <si>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</si>
  <si>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</si>
  <si>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</si>
  <si>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</si>
  <si>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</si>
  <si>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</si>
  <si>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</si>
  <si>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</si>
  <si>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</si>
  <si>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</si>
  <si>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</si>
  <si>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</si>
  <si>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</si>
  <si>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</si>
  <si>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</si>
  <si>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</si>
  <si>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</si>
  <si>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</si>
  <si>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</si>
  <si>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</si>
  <si>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</si>
  <si>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</si>
  <si>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</si>
  <si>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</si>
  <si>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</si>
  <si>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</si>
  <si>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</si>
  <si>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</si>
  <si>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</si>
  <si>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</si>
  <si>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</si>
  <si>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</si>
  <si>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</si>
  <si>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</si>
  <si>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</si>
  <si>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</si>
  <si>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</si>
  <si>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</si>
  <si>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</si>
  <si>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</si>
  <si>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</si>
  <si>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</si>
  <si>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</si>
  <si>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</si>
  <si>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</si>
  <si>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</si>
  <si>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</si>
  <si>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</si>
  <si>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</si>
  <si>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</si>
  <si>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</si>
  <si>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</si>
  <si>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</si>
  <si>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</si>
  <si>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</si>
  <si>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</si>
  <si>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</si>
  <si>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</si>
  <si>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</si>
  <si>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</si>
  <si>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</si>
  <si>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</si>
  <si>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</si>
  <si>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</si>
  <si>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</si>
  <si>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</si>
  <si>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</si>
  <si>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</si>
  <si>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</si>
  <si>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</si>
  <si>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</si>
  <si>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</si>
  <si>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</si>
  <si>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</si>
  <si>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</si>
  <si>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</si>
  <si>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</si>
  <si>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</si>
  <si>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</si>
  <si>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</si>
  <si>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</si>
  <si>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</si>
  <si>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</si>
  <si>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</si>
  <si>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</si>
  <si>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</si>
  <si>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</si>
  <si>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</si>
  <si>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</si>
  <si>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</si>
  <si>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</si>
  <si>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</si>
  <si>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</si>
  <si>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</si>
  <si>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</si>
  <si>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</si>
  <si>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</si>
  <si>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</si>
  <si>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</si>
  <si>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</si>
  <si>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</si>
  <si>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</si>
  <si>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</si>
  <si>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</si>
  <si>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</si>
  <si>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</si>
  <si>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</si>
  <si>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</si>
  <si>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</si>
  <si>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</si>
  <si>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</si>
  <si>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</si>
  <si>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</si>
  <si>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</si>
  <si>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</si>
  <si>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</si>
  <si>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</si>
  <si>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</si>
  <si>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</si>
  <si>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</si>
  <si>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</si>
  <si>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</si>
  <si>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</si>
  <si>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</si>
  <si>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</si>
  <si>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</si>
  <si>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</si>
  <si>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</si>
  <si>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</si>
  <si>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</si>
  <si>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</si>
  <si>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</si>
  <si>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</si>
  <si>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</si>
  <si>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</si>
  <si>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</si>
  <si>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</si>
  <si>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</si>
  <si>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</si>
  <si>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</si>
  <si>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</si>
  <si>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</si>
  <si>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</si>
  <si>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</si>
  <si>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</si>
  <si>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</si>
  <si>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</si>
  <si>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</si>
  <si>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</si>
  <si>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</si>
  <si>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</si>
  <si>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</si>
  <si>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</si>
  <si>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</si>
  <si>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</si>
  <si>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</si>
  <si>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</si>
  <si>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</si>
  <si>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</si>
  <si>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</si>
  <si>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</si>
  <si>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</si>
  <si>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</si>
  <si>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</si>
  <si>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</si>
  <si>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</si>
  <si>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</si>
  <si>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</si>
  <si>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</si>
  <si>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</si>
  <si>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</si>
  <si>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</si>
  <si>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</si>
  <si>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</si>
  <si>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</si>
  <si>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</si>
  <si>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</si>
  <si>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</si>
  <si>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</si>
  <si>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</si>
  <si>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</si>
  <si>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</si>
  <si>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</si>
  <si>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</si>
  <si>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</si>
  <si>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</si>
  <si>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</si>
  <si>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</si>
  <si>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</si>
  <si>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</si>
  <si>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</si>
  <si>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</si>
  <si>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</si>
  <si>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</si>
  <si>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</si>
  <si>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</si>
  <si>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</si>
  <si>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</si>
  <si>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</si>
  <si>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</si>
  <si>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</si>
  <si>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</si>
  <si>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</si>
  <si>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</si>
  <si>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</si>
  <si>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</si>
  <si>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</si>
  <si>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</si>
  <si>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</si>
  <si>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</si>
  <si>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</si>
  <si>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</si>
  <si>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</si>
  <si>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</si>
  <si>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</si>
  <si>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</si>
  <si>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</si>
  <si>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</si>
  <si>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</si>
  <si>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</si>
  <si>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</si>
  <si>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</si>
  <si>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</si>
  <si>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</si>
  <si>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</si>
  <si>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</si>
  <si>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</si>
  <si>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</si>
  <si>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</si>
  <si>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</si>
  <si>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</si>
  <si>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</si>
  <si>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</si>
  <si>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</si>
  <si>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</si>
  <si>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</si>
  <si>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</si>
  <si>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</si>
  <si>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</si>
  <si>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</si>
  <si>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</si>
  <si>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</si>
  <si>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</si>
  <si>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</si>
  <si>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</si>
  <si>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</si>
  <si>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</si>
  <si>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</si>
  <si>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</si>
  <si>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</si>
  <si>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</si>
  <si>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</si>
  <si>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</si>
  <si>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</si>
  <si>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</si>
  <si>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</si>
  <si>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</si>
  <si>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</si>
  <si>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</si>
  <si>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</si>
  <si>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</si>
  <si>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</si>
  <si>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</si>
  <si>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</si>
  <si>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</si>
  <si>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</si>
  <si>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</si>
  <si>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</si>
  <si>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</si>
  <si>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</si>
  <si>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</si>
  <si>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</si>
  <si>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</si>
  <si>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</si>
  <si>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</si>
  <si>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</si>
  <si>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</si>
  <si>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</si>
  <si>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</si>
  <si>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</si>
  <si>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</si>
  <si>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</si>
  <si>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</si>
  <si>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</si>
  <si>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</si>
  <si>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</si>
  <si>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</si>
  <si>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</si>
  <si>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</si>
  <si>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</si>
  <si>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</si>
  <si>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</si>
  <si>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</si>
  <si>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</si>
  <si>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</si>
  <si>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</si>
  <si>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</si>
  <si>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</si>
  <si>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</si>
  <si>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</si>
  <si>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</si>
  <si>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</si>
  <si>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</si>
  <si>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</si>
  <si>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</si>
  <si>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</si>
  <si>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</si>
  <si>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</si>
  <si>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</si>
  <si>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</si>
  <si>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</si>
  <si>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</si>
  <si>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</si>
  <si>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</si>
  <si>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</si>
  <si>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</si>
  <si>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</si>
  <si>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</si>
  <si>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</si>
  <si>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</si>
  <si>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</si>
  <si>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</si>
  <si>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</si>
  <si>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</si>
  <si>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</si>
  <si>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</si>
  <si>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</si>
  <si>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</si>
  <si>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</si>
  <si>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</si>
  <si>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</si>
  <si>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</si>
  <si>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</si>
  <si>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</si>
  <si>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</si>
  <si>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</si>
  <si>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</si>
  <si>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</si>
  <si>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</si>
  <si>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</si>
  <si>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</si>
  <si>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</si>
  <si>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</si>
  <si>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</si>
  <si>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</si>
  <si>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</si>
  <si>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</si>
  <si>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</si>
  <si>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</si>
  <si>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</si>
  <si>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</si>
  <si>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</si>
  <si>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</si>
  <si>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</si>
  <si>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</si>
  <si>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</si>
  <si>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</si>
  <si>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</si>
  <si>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</si>
  <si>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</si>
  <si>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</si>
  <si>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</si>
  <si>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</si>
  <si>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</si>
  <si>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</si>
  <si>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</si>
  <si>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</si>
  <si>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</si>
  <si>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</si>
  <si>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</si>
  <si>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</si>
  <si>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</si>
  <si>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</si>
  <si>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</si>
  <si>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</si>
  <si>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</si>
  <si>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</si>
  <si>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</si>
  <si>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</si>
  <si>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</si>
  <si>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</si>
  <si>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</si>
  <si>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</si>
  <si>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</si>
  <si>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</si>
  <si>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</si>
  <si>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</si>
  <si>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</si>
  <si>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</si>
  <si>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</si>
  <si>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</si>
  <si>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</si>
  <si>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</si>
  <si>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</si>
  <si>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</si>
  <si>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</si>
  <si>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</si>
  <si>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</si>
  <si>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</si>
  <si>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</si>
  <si>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</si>
  <si>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</si>
  <si>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</si>
  <si>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</si>
  <si>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</si>
  <si>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</si>
  <si>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</si>
  <si>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</si>
  <si>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</si>
  <si>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</si>
  <si>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</si>
  <si>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</si>
  <si>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</si>
  <si>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</si>
  <si>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</si>
  <si>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</si>
  <si>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</si>
  <si>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</si>
  <si>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</si>
  <si>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</si>
  <si>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</si>
  <si>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</si>
  <si>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</si>
  <si>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</si>
  <si>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</si>
  <si>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</si>
  <si>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</si>
  <si>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</si>
  <si>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</si>
  <si>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</si>
  <si>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</si>
  <si>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</si>
  <si>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</si>
  <si>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</si>
  <si>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</si>
  <si>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</si>
  <si>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</si>
  <si>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</si>
  <si>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</si>
  <si>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</si>
  <si>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</si>
  <si>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</si>
  <si>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</si>
  <si>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</si>
  <si>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</si>
  <si>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</si>
  <si>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</si>
  <si>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</si>
  <si>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</si>
  <si>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</si>
  <si>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</si>
  <si>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</si>
  <si>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</si>
  <si>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</si>
  <si>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</si>
  <si>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</si>
  <si>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</si>
  <si>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</si>
  <si>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</si>
  <si>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</si>
  <si>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</si>
  <si>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</si>
  <si>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</si>
  <si>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</si>
  <si>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</si>
  <si>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</si>
  <si>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</si>
  <si>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</si>
  <si>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</si>
  <si>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</si>
  <si>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</si>
  <si>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</si>
  <si>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</si>
  <si>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</si>
  <si>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</si>
  <si>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</si>
  <si>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</si>
  <si>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</si>
  <si>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</si>
  <si>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</si>
  <si>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</si>
  <si>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</si>
  <si>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</si>
  <si>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</si>
  <si>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</si>
  <si>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</si>
  <si>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</si>
  <si>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</si>
  <si>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</si>
  <si>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</si>
  <si>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</si>
  <si>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</si>
  <si>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</si>
  <si>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</si>
  <si>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</si>
  <si>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</si>
  <si>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</si>
  <si>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</si>
  <si>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</si>
  <si>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</si>
  <si>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</si>
  <si>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</si>
  <si>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</si>
  <si>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</si>
  <si>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</si>
  <si>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</si>
  <si>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</si>
  <si>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</si>
  <si>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</si>
  <si>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</si>
  <si>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</si>
  <si>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</si>
  <si>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</si>
  <si>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</si>
  <si>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</si>
  <si>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</si>
  <si>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</si>
  <si>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</si>
  <si>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</si>
  <si>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</si>
  <si>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</si>
  <si>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</si>
  <si>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</si>
  <si>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</si>
  <si>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</si>
  <si>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</si>
  <si>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</si>
  <si>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</si>
  <si>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</si>
  <si>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</si>
  <si>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</si>
  <si>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</si>
  <si>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</si>
  <si>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</si>
  <si>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</si>
  <si>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</si>
  <si>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</si>
  <si>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</si>
  <si>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</si>
  <si>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</si>
  <si>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</si>
  <si>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</si>
  <si>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</si>
  <si>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</si>
  <si>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</si>
  <si>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</si>
  <si>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</si>
  <si>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</si>
  <si>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</si>
  <si>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</si>
  <si>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</si>
  <si>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</si>
  <si>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</si>
  <si>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</si>
  <si>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</si>
  <si>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</si>
  <si>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</si>
  <si>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</si>
  <si>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</si>
  <si>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</si>
  <si>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</si>
  <si>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</si>
  <si>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</si>
  <si>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</si>
  <si>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</si>
  <si>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</si>
  <si>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</si>
  <si>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</si>
  <si>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</si>
  <si>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</si>
  <si>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</si>
  <si>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</si>
  <si>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</si>
  <si>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</si>
  <si>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</si>
  <si>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</si>
  <si>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</si>
  <si>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</si>
  <si>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</si>
  <si>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</si>
  <si>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</si>
  <si>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</si>
  <si>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</si>
  <si>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</si>
  <si>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</si>
  <si>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</si>
  <si>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</si>
  <si>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</si>
  <si>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</si>
  <si>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</si>
  <si>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</si>
  <si>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</si>
  <si>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</si>
  <si>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</si>
  <si>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</si>
  <si>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</si>
  <si>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</si>
  <si>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</si>
  <si>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</si>
  <si>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</si>
  <si>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</si>
  <si>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</si>
  <si>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</si>
  <si>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</si>
  <si>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</si>
  <si>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</si>
  <si>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</si>
  <si>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</si>
  <si>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</si>
  <si>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</si>
  <si>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</si>
  <si>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</si>
  <si>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</si>
  <si>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</si>
  <si>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</si>
  <si>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</si>
  <si>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</si>
  <si>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</si>
  <si>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</si>
  <si>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</si>
  <si>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</si>
  <si>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</si>
  <si>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</si>
  <si>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</si>
  <si>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</si>
  <si>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</si>
  <si>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</si>
  <si>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</si>
  <si>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</si>
  <si>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</si>
  <si>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</si>
  <si>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</si>
  <si>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</si>
  <si>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</si>
  <si>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</si>
  <si>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</si>
  <si>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</si>
  <si>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</si>
  <si>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</si>
  <si>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</si>
  <si>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</si>
  <si>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</si>
  <si>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</si>
  <si>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</si>
  <si>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</si>
  <si>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</si>
  <si>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</si>
  <si>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</si>
  <si>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</si>
  <si>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</si>
  <si>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</si>
  <si>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</si>
  <si>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</si>
  <si>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</si>
  <si>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</si>
  <si>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</si>
  <si>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</si>
  <si>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</si>
  <si>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</si>
  <si>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</si>
  <si>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</si>
  <si>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</si>
  <si>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</si>
  <si>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</si>
  <si>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</si>
  <si>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</si>
  <si>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</si>
  <si>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</si>
  <si>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</si>
  <si>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</si>
  <si>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</si>
  <si>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</si>
  <si>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</si>
  <si>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</si>
  <si>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</si>
  <si>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</si>
  <si>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</si>
  <si>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</si>
  <si>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</si>
  <si>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</si>
  <si>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</si>
  <si>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</si>
  <si>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</si>
  <si>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</si>
  <si>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</si>
  <si>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</si>
  <si>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</si>
  <si>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</si>
  <si>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</si>
  <si>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</si>
  <si>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</si>
  <si>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</si>
  <si>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</si>
  <si>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</si>
  <si>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</si>
  <si>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</si>
  <si>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</si>
  <si>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</si>
  <si>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</si>
  <si>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</si>
  <si>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</si>
  <si>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</si>
  <si>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</si>
  <si>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</si>
  <si>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</si>
  <si>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</si>
  <si>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</si>
  <si>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</si>
  <si>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</si>
  <si>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</si>
  <si>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</si>
  <si>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</si>
  <si>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</si>
  <si>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</si>
  <si>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</si>
  <si>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</si>
  <si>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</si>
  <si>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</si>
  <si>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</si>
  <si>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</si>
  <si>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</si>
  <si>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</si>
  <si>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</si>
  <si>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</si>
  <si>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</si>
  <si>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</si>
  <si>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</si>
  <si>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</si>
  <si>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</si>
  <si>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</si>
  <si>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</si>
  <si>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</si>
  <si>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</si>
  <si>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</si>
  <si>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</si>
  <si>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</si>
  <si>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</si>
  <si>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</si>
  <si>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</si>
  <si>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</si>
  <si>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</si>
  <si>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</si>
  <si>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</si>
  <si>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</si>
  <si>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</si>
  <si>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</si>
  <si>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</si>
  <si>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</si>
  <si>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</si>
  <si>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</si>
  <si>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</si>
  <si>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</si>
  <si>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</si>
  <si>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</si>
  <si>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</si>
  <si>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</si>
  <si>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</si>
  <si>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</si>
  <si>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</si>
  <si>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</si>
  <si>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</si>
  <si>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</si>
  <si>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</si>
  <si>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</si>
  <si>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</si>
  <si>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</si>
  <si>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</si>
  <si>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</si>
  <si>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</si>
  <si>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</si>
  <si>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</si>
  <si>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</si>
  <si>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</si>
  <si>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</si>
  <si>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</si>
  <si>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</si>
  <si>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</si>
  <si>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</si>
  <si>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</si>
  <si>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</si>
  <si>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</si>
  <si>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</si>
  <si>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</si>
  <si>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</si>
  <si>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</si>
  <si>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</si>
  <si>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</si>
  <si>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</si>
  <si>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</si>
  <si>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</si>
  <si>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</si>
  <si>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</si>
  <si>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</si>
  <si>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</si>
  <si>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</si>
  <si>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</si>
  <si>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</si>
  <si>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</si>
  <si>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</si>
  <si>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</si>
  <si>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</si>
  <si>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</si>
  <si>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</si>
  <si>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</si>
  <si>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</si>
  <si>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</si>
  <si>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</si>
  <si>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</si>
  <si>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</si>
  <si>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</si>
  <si>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</si>
  <si>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</si>
  <si>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</si>
  <si>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</si>
  <si>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</si>
  <si>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</si>
  <si>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</si>
  <si>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</si>
  <si>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</si>
  <si>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</si>
  <si>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</si>
  <si>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</si>
  <si>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</si>
  <si>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</si>
  <si>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</si>
  <si>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</si>
  <si>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</si>
  <si>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</si>
  <si>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</si>
  <si>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</si>
  <si>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</si>
  <si>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</si>
  <si>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</si>
  <si>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</si>
  <si>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</si>
  <si>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</si>
  <si>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</si>
  <si>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</si>
  <si>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</si>
  <si>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</si>
  <si>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</si>
  <si>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</si>
  <si>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</si>
  <si>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</si>
  <si>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</si>
  <si>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</si>
  <si>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</si>
  <si>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</si>
  <si>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</si>
  <si>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</si>
  <si>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</si>
  <si>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</si>
  <si>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</si>
  <si>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</si>
  <si>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</si>
  <si>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</si>
  <si>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</si>
  <si>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</si>
  <si>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</si>
  <si>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</si>
  <si>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</si>
  <si>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</si>
  <si>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</si>
  <si>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</si>
  <si>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</si>
  <si>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</si>
  <si>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</si>
  <si>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</si>
  <si>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</si>
  <si>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</si>
  <si>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</si>
  <si>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</si>
  <si>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</si>
  <si>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</si>
  <si>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</si>
  <si>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</si>
  <si>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</si>
  <si>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</si>
  <si>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</si>
  <si>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</si>
  <si>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</si>
  <si>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</si>
  <si>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</si>
  <si>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</si>
  <si>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</si>
  <si>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</si>
  <si>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</si>
  <si>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</si>
  <si>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</si>
  <si>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</si>
  <si>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</si>
  <si>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</si>
  <si>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</si>
  <si>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</si>
  <si>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</si>
  <si>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</si>
  <si>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</si>
  <si>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</si>
  <si>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</si>
  <si>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</si>
  <si>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</si>
  <si>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</si>
  <si>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</si>
  <si>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</si>
  <si>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</si>
  <si>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</si>
  <si>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</si>
  <si>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</si>
  <si>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</si>
  <si>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</si>
  <si>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</si>
  <si>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</si>
  <si>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</si>
  <si>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</si>
  <si>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</si>
  <si>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</si>
  <si>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</si>
  <si>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</si>
  <si>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</si>
  <si>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</si>
  <si>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</si>
  <si>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</si>
  <si>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</si>
  <si>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</si>
  <si>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</si>
  <si>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</si>
  <si>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</si>
  <si>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</si>
  <si>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</si>
  <si>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</si>
  <si>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</si>
  <si>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</si>
  <si>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</si>
  <si>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</si>
  <si>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</si>
  <si>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</si>
  <si>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</si>
  <si>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</si>
  <si>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</si>
  <si>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</si>
  <si>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</si>
  <si>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</si>
  <si>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</si>
  <si>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</si>
  <si>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</si>
  <si>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</si>
  <si>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</si>
  <si>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</si>
  <si>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</si>
  <si>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</si>
  <si>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</si>
  <si>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</si>
  <si>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</si>
  <si>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</si>
  <si>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</si>
  <si>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</si>
  <si>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</si>
  <si>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</si>
  <si>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</si>
  <si>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</si>
  <si>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</si>
  <si>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</si>
  <si>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</si>
  <si>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</si>
  <si>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</si>
  <si>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</si>
  <si>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</si>
  <si>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</si>
  <si>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</si>
  <si>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</si>
  <si>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</si>
  <si>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</si>
  <si>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</si>
  <si>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</si>
  <si>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</si>
  <si>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</si>
  <si>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</si>
  <si>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</si>
  <si>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</si>
  <si>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</si>
  <si>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</si>
  <si>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</si>
  <si>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</si>
  <si>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</si>
  <si>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</si>
  <si>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</si>
  <si>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</si>
  <si>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</si>
  <si>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</si>
  <si>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</si>
  <si>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</si>
  <si>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</si>
  <si>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</si>
  <si>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</si>
  <si>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</si>
  <si>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</si>
  <si>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</si>
  <si>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</si>
  <si>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</si>
  <si>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</si>
  <si>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</si>
  <si>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</si>
  <si>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</si>
  <si>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</si>
  <si>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</si>
  <si>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</si>
  <si>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</si>
  <si>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</si>
  <si>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</si>
  <si>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</si>
  <si>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</si>
  <si>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</si>
  <si>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</si>
  <si>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</si>
  <si>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</si>
  <si>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</si>
  <si>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</si>
  <si>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</si>
  <si>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</si>
  <si>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</si>
  <si>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</si>
  <si>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</si>
  <si>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</si>
  <si>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</si>
  <si>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</si>
  <si>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</si>
  <si>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</si>
  <si>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</si>
  <si>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</si>
  <si>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</si>
  <si>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</si>
  <si>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</si>
  <si>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</si>
  <si>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</si>
  <si>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</si>
  <si>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</si>
  <si>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</si>
  <si>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</si>
  <si>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</si>
  <si>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</si>
  <si>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</si>
  <si>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</si>
  <si>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</si>
  <si>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</si>
  <si>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</si>
  <si>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</si>
  <si>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</si>
  <si>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</si>
  <si>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</si>
  <si>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</si>
  <si>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</si>
  <si>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</si>
  <si>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</si>
  <si>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</si>
  <si>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</si>
  <si>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</si>
  <si>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</si>
  <si>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</si>
  <si>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</si>
  <si>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</si>
  <si>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</si>
  <si>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</si>
  <si>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</si>
  <si>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</si>
  <si>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</si>
  <si>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</si>
  <si>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</si>
  <si>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</si>
  <si>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</si>
  <si>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</si>
  <si>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</si>
  <si>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</si>
  <si>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</si>
  <si>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</si>
  <si>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</si>
  <si>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</si>
  <si>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</si>
  <si>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</si>
  <si>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</si>
  <si>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</si>
  <si>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</si>
  <si>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</si>
  <si>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</si>
  <si>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</si>
  <si>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</si>
  <si>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</si>
  <si>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</si>
  <si>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</si>
  <si>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</si>
  <si>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</si>
  <si>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</si>
  <si>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</si>
  <si>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</si>
  <si>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</si>
  <si>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</si>
  <si>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</si>
  <si>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</si>
  <si>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</si>
  <si>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</si>
  <si>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</si>
  <si>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</si>
  <si>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</si>
  <si>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</si>
  <si>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</si>
  <si>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</si>
  <si>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</si>
  <si>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</si>
  <si>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</si>
  <si>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</si>
  <si>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</si>
  <si>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</si>
  <si>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</si>
  <si>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</si>
  <si>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</si>
  <si>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</si>
  <si>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</si>
  <si>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</si>
  <si>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</si>
  <si>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</si>
  <si>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</si>
  <si>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</si>
  <si>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</si>
  <si>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</si>
  <si>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</si>
  <si>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</si>
  <si>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</si>
  <si>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</si>
  <si>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</si>
  <si>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</si>
  <si>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</si>
  <si>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</si>
  <si>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</si>
  <si>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</si>
  <si>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</si>
  <si>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</si>
  <si>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</si>
  <si>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</si>
  <si>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</si>
  <si>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</si>
  <si>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</si>
  <si>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</si>
  <si>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</si>
  <si>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</si>
  <si>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</si>
  <si>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</si>
  <si>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</si>
  <si>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</si>
  <si>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</si>
  <si>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</si>
  <si>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</si>
  <si>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</si>
  <si>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</si>
  <si>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</si>
  <si>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</si>
  <si>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</si>
  <si>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</si>
  <si>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</si>
  <si>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</si>
  <si>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</si>
  <si>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</si>
  <si>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</si>
  <si>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</si>
  <si>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</si>
  <si>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</si>
  <si>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</si>
  <si>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</si>
  <si>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</si>
  <si>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</si>
  <si>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</si>
  <si>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</si>
  <si>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</si>
  <si>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</si>
  <si>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</si>
  <si>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</si>
  <si>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</si>
  <si>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</si>
  <si>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</si>
  <si>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</si>
  <si>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</si>
  <si>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</si>
  <si>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</si>
  <si>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</si>
  <si>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</si>
  <si>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</si>
  <si>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</si>
  <si>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</si>
  <si>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</si>
  <si>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</si>
  <si>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</si>
  <si>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</si>
  <si>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</si>
  <si>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</si>
  <si>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</si>
  <si>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</si>
  <si>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</si>
  <si>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</si>
  <si>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</si>
  <si>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</si>
  <si>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</si>
  <si>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</si>
  <si>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</si>
  <si>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</si>
  <si>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</si>
  <si>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</si>
  <si>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</si>
  <si>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</si>
  <si>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</si>
  <si>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</si>
  <si>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</si>
  <si>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</si>
  <si>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</si>
  <si>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</si>
  <si>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</si>
  <si>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</si>
  <si>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</si>
  <si>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</si>
  <si>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</si>
  <si>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</si>
  <si>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</si>
  <si>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</si>
  <si>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</si>
  <si>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</si>
  <si>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</si>
  <si>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</si>
  <si>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</si>
  <si>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</si>
  <si>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</si>
  <si>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</si>
  <si>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</si>
  <si>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</si>
  <si>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</si>
  <si>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</si>
  <si>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</si>
  <si>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</si>
  <si>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</si>
  <si>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</si>
  <si>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</si>
  <si>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</si>
  <si>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</si>
  <si>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</si>
  <si>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</si>
  <si>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</si>
  <si>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</si>
  <si>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</si>
  <si>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</si>
  <si>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</si>
  <si>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</si>
  <si>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</si>
  <si>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</si>
  <si>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</si>
  <si>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</si>
  <si>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</si>
  <si>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</si>
  <si>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</si>
  <si>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</si>
  <si>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</si>
  <si>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</si>
  <si>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</si>
  <si>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</si>
  <si>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</si>
  <si>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</si>
  <si>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</si>
  <si>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</si>
  <si>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</si>
  <si>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</si>
  <si>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</si>
  <si>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</si>
  <si>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</si>
  <si>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</si>
  <si>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</si>
  <si>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</si>
  <si>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</si>
  <si>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</si>
  <si>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</si>
  <si>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</si>
  <si>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</si>
  <si>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</si>
  <si>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</si>
  <si>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</si>
  <si>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</si>
  <si>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</si>
  <si>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</si>
  <si>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</si>
  <si>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</si>
  <si>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</si>
  <si>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</si>
  <si>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</si>
  <si>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</si>
  <si>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</si>
  <si>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</si>
  <si>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</si>
  <si>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</si>
  <si>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</si>
  <si>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</si>
  <si>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</si>
  <si>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</si>
  <si>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</si>
  <si>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</si>
  <si>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</si>
  <si>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</si>
  <si>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</si>
  <si>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</si>
  <si>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</si>
  <si>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</si>
  <si>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</si>
  <si>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</si>
  <si>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</si>
  <si>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</si>
  <si>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</si>
  <si>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</si>
  <si>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</si>
  <si>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</si>
  <si>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</si>
  <si>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</si>
  <si>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</si>
  <si>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</si>
  <si>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</si>
  <si>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</si>
  <si>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</si>
  <si>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</si>
  <si>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</si>
  <si>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</si>
  <si>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</si>
  <si>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</si>
  <si>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</si>
  <si>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</si>
  <si>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</si>
  <si>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</si>
  <si>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</si>
  <si>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</si>
  <si>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</si>
  <si>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</si>
  <si>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</si>
  <si>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</si>
  <si>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</si>
  <si>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</si>
  <si>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</si>
  <si>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</si>
  <si>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</si>
  <si>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</si>
  <si>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</si>
  <si>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</si>
  <si>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</si>
  <si>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</si>
  <si>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</si>
  <si>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</si>
  <si>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</si>
  <si>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</si>
  <si>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</si>
  <si>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</si>
  <si>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</si>
  <si>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</si>
  <si>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</si>
  <si>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</si>
  <si>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</si>
  <si>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</si>
  <si>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</si>
  <si>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</si>
  <si>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</si>
  <si>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</si>
  <si>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</si>
  <si>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</si>
  <si>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</si>
  <si>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</si>
  <si>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</si>
  <si>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</si>
  <si>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</si>
  <si>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</si>
  <si>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</si>
  <si>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</si>
  <si>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</si>
  <si>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</si>
  <si>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</si>
  <si>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</si>
  <si>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</si>
  <si>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</si>
  <si>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</si>
  <si>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</si>
  <si>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</si>
  <si>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</si>
  <si>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</si>
  <si>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</si>
  <si>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</si>
  <si>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</si>
  <si>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</si>
  <si>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</si>
  <si>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</si>
  <si>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</si>
  <si>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</si>
  <si>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</si>
  <si>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</si>
  <si>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</si>
  <si>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</si>
  <si>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</si>
  <si>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</si>
  <si>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</si>
  <si>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</si>
  <si>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</si>
  <si>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</si>
  <si>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</si>
  <si>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</si>
  <si>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</si>
  <si>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</si>
  <si>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</si>
  <si>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</si>
  <si>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</si>
  <si>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</si>
  <si>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</si>
  <si>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</si>
  <si>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</si>
  <si>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</si>
  <si>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</si>
  <si>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</si>
  <si>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</si>
  <si>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</si>
  <si>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</si>
  <si>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</si>
  <si>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</si>
  <si>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</si>
  <si>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</si>
  <si>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</si>
  <si>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</si>
  <si>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</si>
  <si>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</si>
  <si>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</si>
  <si>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</si>
  <si>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</si>
  <si>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</si>
  <si>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</si>
  <si>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</si>
  <si>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</si>
  <si>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</si>
  <si>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</si>
  <si>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</si>
  <si>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</si>
  <si>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</si>
  <si>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</si>
  <si>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</si>
  <si>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</si>
  <si>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</si>
  <si>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</si>
  <si>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</si>
  <si>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</si>
  <si>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</si>
  <si>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</si>
  <si>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</si>
  <si>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</si>
  <si>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</si>
  <si>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</si>
  <si>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</si>
  <si>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</si>
  <si>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</si>
  <si>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</si>
  <si>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</si>
  <si>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</si>
  <si>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</si>
  <si>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</si>
  <si>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</si>
  <si>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</si>
  <si>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</si>
  <si>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</si>
  <si>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</si>
  <si>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</si>
  <si>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</si>
  <si>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</si>
  <si>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</si>
  <si>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</si>
  <si>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</si>
  <si>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</si>
  <si>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</si>
  <si>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</si>
  <si>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</si>
  <si>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</si>
  <si>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</si>
  <si>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</si>
  <si>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</si>
  <si>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</si>
  <si>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</si>
  <si>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</si>
  <si>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</si>
  <si>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</si>
  <si>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</si>
  <si>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</si>
  <si>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</si>
  <si>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</si>
  <si>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</si>
  <si>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</si>
  <si>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</si>
  <si>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</si>
  <si>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</si>
  <si>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</si>
  <si>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</si>
  <si>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</si>
  <si>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</si>
  <si>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</si>
  <si>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</si>
  <si>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</si>
  <si>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</si>
  <si>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</si>
  <si>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</si>
  <si>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</si>
  <si>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</si>
  <si>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</si>
  <si>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</si>
  <si>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</si>
  <si>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</si>
  <si>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</si>
  <si>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</si>
  <si>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</si>
  <si>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</si>
  <si>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</si>
  <si>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</si>
  <si>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</si>
  <si>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</si>
  <si>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</si>
  <si>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</si>
  <si>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</si>
  <si>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</si>
  <si>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</si>
  <si>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</si>
  <si>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</si>
  <si>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</si>
  <si>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</si>
  <si>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</si>
  <si>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</si>
  <si>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</si>
  <si>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</si>
  <si>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</si>
  <si>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</si>
  <si>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</si>
  <si>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</si>
  <si>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</si>
  <si>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</si>
  <si>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</si>
  <si>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</si>
  <si>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</si>
  <si>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</si>
  <si>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</si>
  <si>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</si>
  <si>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</si>
  <si>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</si>
  <si>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</si>
  <si>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</si>
  <si>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</si>
  <si>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</si>
  <si>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</si>
  <si>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</si>
  <si>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</si>
  <si>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</si>
  <si>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</si>
  <si>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</si>
  <si>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</si>
  <si>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</si>
  <si>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</si>
  <si>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</si>
  <si>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</si>
  <si>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</si>
  <si>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</si>
  <si>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</si>
  <si>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</si>
  <si>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</si>
  <si>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</si>
  <si>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</si>
  <si>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</si>
  <si>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</si>
  <si>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</si>
  <si>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</si>
  <si>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</si>
  <si>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</si>
  <si>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</si>
  <si>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</si>
  <si>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</si>
  <si>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</si>
  <si>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</si>
  <si>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</si>
  <si>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</si>
  <si>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</si>
  <si>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</si>
  <si>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</si>
  <si>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</si>
  <si>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</si>
  <si>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</si>
  <si>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</si>
  <si>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</si>
  <si>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</si>
  <si>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</si>
  <si>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</si>
  <si>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</si>
  <si>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</si>
  <si>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</si>
  <si>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</si>
  <si>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</si>
  <si>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</si>
  <si>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</si>
  <si>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</si>
  <si>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</si>
  <si>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</si>
  <si>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</si>
  <si>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</si>
  <si>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</si>
  <si>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</si>
  <si>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</si>
  <si>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</si>
  <si>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</si>
  <si>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</si>
  <si>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</si>
  <si>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</si>
  <si>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</si>
  <si>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</si>
  <si>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</si>
  <si>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</si>
  <si>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</si>
  <si>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</si>
  <si>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</si>
  <si>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</si>
  <si>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</si>
  <si>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</si>
  <si>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</si>
  <si>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</si>
  <si>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</si>
  <si>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</si>
  <si>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</si>
  <si>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</si>
  <si>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</si>
  <si>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</si>
  <si>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</si>
  <si>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</si>
  <si>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</si>
  <si>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</si>
  <si>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</si>
  <si>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</si>
  <si>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</si>
  <si>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</si>
  <si>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</si>
  <si>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</si>
  <si>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</si>
  <si>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</si>
  <si>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</si>
  <si>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</si>
  <si>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</si>
  <si>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</si>
  <si>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</si>
  <si>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</si>
  <si>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</si>
  <si>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</si>
  <si>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</si>
  <si>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</si>
  <si>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</si>
  <si>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</si>
  <si>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</si>
  <si>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</si>
  <si>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</si>
  <si>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</si>
  <si>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</si>
  <si>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</si>
  <si>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</si>
  <si>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</si>
  <si>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</si>
  <si>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</si>
  <si>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</si>
  <si>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</si>
  <si>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</si>
  <si>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</si>
  <si>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</si>
  <si>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</si>
  <si>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</si>
  <si>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</si>
  <si>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</si>
  <si>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</si>
  <si>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</si>
  <si>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</si>
  <si>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</si>
  <si>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</si>
  <si>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</si>
  <si>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</si>
  <si>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</si>
  <si>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</si>
  <si>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</si>
  <si>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</si>
  <si>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</si>
  <si>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</si>
  <si>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</si>
  <si>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</si>
  <si>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</si>
  <si>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</si>
  <si>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</si>
  <si>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</si>
  <si>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</si>
  <si>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</si>
  <si>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</si>
  <si>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</si>
  <si>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</si>
  <si>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</si>
  <si>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</si>
  <si>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</si>
  <si>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</si>
  <si>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</si>
  <si>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</si>
  <si>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</si>
  <si>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</si>
  <si>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</si>
  <si>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</si>
  <si>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</si>
  <si>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</si>
  <si>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</si>
  <si>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</si>
  <si>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</si>
  <si>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</si>
  <si>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</si>
  <si>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</si>
  <si>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</si>
  <si>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</si>
  <si>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</si>
  <si>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</si>
  <si>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</si>
  <si>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</si>
  <si>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</si>
  <si>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</si>
  <si>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</si>
  <si>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</si>
  <si>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</si>
  <si>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</si>
  <si>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</si>
  <si>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</si>
  <si>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</si>
  <si>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</si>
  <si>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</si>
  <si>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</si>
  <si>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</si>
  <si>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</si>
  <si>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</si>
  <si>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</si>
  <si>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</si>
  <si>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</si>
  <si>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</si>
  <si>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</si>
  <si>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</si>
  <si>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</si>
  <si>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</si>
  <si>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</si>
  <si>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</si>
  <si>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</si>
  <si>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</si>
  <si>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</si>
  <si>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</si>
  <si>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</si>
  <si>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</si>
  <si>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</si>
  <si>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</si>
  <si>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</si>
  <si>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</si>
  <si>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</si>
  <si>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</si>
  <si>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</si>
  <si>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</si>
  <si>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</si>
  <si>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</si>
  <si>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</si>
  <si>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</si>
  <si>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</si>
  <si>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</si>
  <si>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</si>
  <si>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</si>
  <si>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</si>
  <si>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</si>
  <si>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</si>
  <si>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</si>
  <si>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</si>
  <si>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</si>
  <si>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</si>
  <si>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</si>
  <si>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</si>
  <si>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</si>
  <si>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</si>
  <si>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</si>
  <si>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</si>
  <si>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</si>
  <si>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</si>
  <si>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</si>
  <si>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</si>
  <si>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</si>
  <si>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</si>
  <si>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</si>
  <si>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</si>
  <si>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</si>
  <si>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</si>
  <si>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</si>
  <si>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</si>
  <si>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</si>
  <si>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</si>
  <si>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</si>
  <si>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</si>
  <si>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</si>
  <si>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</si>
  <si>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</si>
  <si>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</si>
  <si>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</si>
  <si>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</si>
  <si>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</si>
  <si>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</si>
  <si>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</si>
  <si>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</si>
  <si>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</si>
  <si>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</si>
  <si>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</si>
  <si>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</si>
  <si>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</si>
  <si>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</si>
  <si>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</si>
  <si>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</si>
  <si>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</si>
  <si>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</si>
  <si>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</si>
  <si>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</si>
  <si>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</si>
  <si>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</si>
  <si>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</si>
  <si>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</si>
  <si>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</si>
  <si>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</si>
  <si>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</si>
  <si>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</si>
  <si>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</si>
  <si>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</si>
  <si>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</si>
  <si>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</si>
  <si>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</si>
  <si>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</si>
  <si>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</si>
  <si>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</si>
  <si>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</si>
  <si>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</si>
  <si>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</si>
  <si>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</si>
  <si>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</si>
  <si>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</si>
  <si>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</si>
  <si>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</si>
  <si>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</si>
  <si>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</si>
  <si>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</si>
  <si>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</si>
  <si>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</si>
  <si>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</si>
  <si>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</si>
  <si>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</si>
  <si>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</si>
  <si>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</si>
  <si>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</si>
  <si>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</si>
  <si>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</si>
  <si>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</si>
  <si>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</si>
  <si>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</si>
  <si>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</si>
  <si>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</si>
  <si>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</si>
  <si>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</si>
  <si>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</si>
  <si>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</si>
  <si>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</si>
  <si>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</si>
  <si>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</si>
  <si>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</si>
  <si>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</si>
  <si>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</si>
  <si>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</si>
  <si>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</si>
  <si>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</si>
  <si>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</si>
  <si>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</si>
  <si>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</si>
  <si>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</si>
  <si>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</si>
  <si>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</si>
  <si>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</si>
  <si>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</si>
  <si>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</si>
  <si>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</si>
  <si>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</si>
  <si>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</si>
  <si>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</si>
  <si>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</si>
  <si>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</si>
  <si>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</si>
  <si>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</si>
  <si>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</si>
  <si>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</si>
  <si>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</si>
  <si>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</si>
  <si>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</si>
  <si>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</si>
  <si>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</si>
  <si>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</si>
  <si>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</si>
  <si>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</si>
  <si>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</si>
  <si>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</si>
  <si>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</si>
  <si>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</si>
  <si>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</si>
  <si>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</si>
  <si>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</si>
  <si>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</si>
  <si>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</si>
  <si>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</si>
  <si>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</si>
  <si>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</si>
  <si>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</si>
  <si>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</si>
  <si>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</si>
  <si>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</si>
  <si>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</si>
  <si>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</si>
  <si>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</si>
  <si>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</si>
  <si>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</si>
  <si>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</si>
  <si>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</si>
  <si>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</si>
  <si>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</si>
  <si>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</si>
  <si>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</si>
  <si>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</si>
  <si>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</si>
  <si>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</si>
  <si>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</si>
  <si>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</si>
  <si>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</si>
  <si>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</si>
  <si>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</si>
  <si>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</si>
  <si>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</si>
  <si>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</si>
  <si>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</si>
  <si>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</si>
  <si>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</si>
  <si>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</si>
  <si>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</si>
  <si>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</si>
  <si>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</si>
  <si>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</si>
  <si>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</si>
  <si>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</si>
  <si>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</si>
  <si>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</si>
  <si>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</si>
  <si>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</si>
  <si>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</si>
  <si>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</si>
  <si>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</si>
  <si>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</si>
  <si>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</si>
  <si>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</si>
  <si>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</si>
  <si>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</si>
  <si>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</si>
  <si>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</si>
  <si>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</si>
  <si>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</si>
  <si>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</si>
  <si>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</si>
  <si>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</si>
  <si>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</si>
  <si>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</si>
  <si>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</si>
  <si>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</si>
  <si>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</si>
  <si>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</si>
  <si>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</si>
  <si>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</si>
  <si>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</si>
  <si>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</si>
  <si>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</si>
  <si>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</si>
  <si>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</si>
  <si>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</si>
  <si>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</si>
  <si>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</si>
  <si>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</si>
  <si>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</si>
  <si>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</si>
  <si>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</si>
  <si>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</si>
  <si>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</si>
  <si>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</si>
  <si>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</si>
  <si>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</si>
  <si>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</si>
  <si>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</si>
  <si>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</si>
  <si>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</si>
  <si>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</si>
  <si>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</si>
  <si>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</si>
  <si>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</si>
  <si>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</si>
  <si>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</si>
  <si>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</si>
  <si>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</si>
  <si>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</si>
  <si>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</si>
  <si>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</si>
  <si>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</si>
  <si>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</si>
  <si>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</si>
  <si>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</si>
  <si>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</si>
  <si>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</si>
  <si>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</si>
  <si>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</si>
  <si>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</si>
  <si>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</si>
  <si>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</si>
  <si>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</si>
  <si>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</si>
  <si>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</si>
  <si>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</si>
  <si>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</si>
  <si>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</si>
  <si>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</si>
  <si>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</si>
  <si>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</si>
  <si>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</si>
  <si>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</si>
  <si>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</si>
  <si>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</si>
  <si>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</si>
  <si>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</si>
  <si>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</si>
  <si>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</si>
  <si>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</si>
  <si>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</si>
  <si>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</si>
  <si>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</si>
  <si>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</si>
  <si>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</si>
  <si>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</si>
  <si>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</si>
  <si>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</si>
  <si>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</si>
  <si>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</si>
  <si>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</si>
  <si>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</si>
  <si>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</si>
  <si>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</si>
  <si>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</si>
  <si>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</si>
  <si>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</si>
  <si>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</si>
  <si>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</si>
  <si>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</si>
  <si>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</si>
  <si>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</si>
  <si>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</si>
  <si>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</si>
  <si>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</si>
  <si>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</si>
  <si>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</si>
  <si>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</si>
  <si>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</si>
  <si>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</si>
  <si>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</si>
  <si>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</si>
  <si>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</si>
  <si>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</si>
  <si>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</si>
  <si>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</si>
  <si>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</si>
  <si>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</si>
  <si>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</si>
  <si>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</si>
  <si>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</si>
  <si>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</si>
  <si>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</si>
  <si>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</si>
  <si>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</si>
  <si>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</si>
  <si>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</si>
  <si>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</si>
  <si>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</si>
  <si>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</si>
  <si>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</si>
  <si>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</si>
  <si>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</si>
  <si>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</si>
  <si>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</si>
  <si>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</si>
  <si>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</si>
  <si>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</si>
  <si>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</si>
  <si>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</si>
  <si>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</si>
  <si>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</si>
  <si>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</si>
  <si>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</si>
  <si>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</si>
  <si>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</si>
  <si>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</si>
  <si>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</si>
  <si>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</si>
  <si>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</si>
  <si>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</si>
  <si>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</si>
  <si>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</si>
  <si>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</si>
  <si>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</si>
  <si>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</si>
  <si>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</si>
  <si>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</si>
  <si>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</si>
  <si>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</si>
  <si>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</si>
  <si>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</si>
  <si>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</si>
  <si>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</si>
  <si>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</si>
  <si>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</si>
  <si>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</si>
  <si>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</si>
  <si>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</si>
  <si>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</si>
  <si>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</si>
  <si>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</si>
  <si>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</si>
  <si>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</si>
  <si>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</si>
  <si>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</si>
  <si>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</si>
  <si>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</si>
  <si>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</si>
  <si>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</si>
  <si>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</si>
  <si>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</si>
  <si>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</si>
  <si>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</si>
  <si>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</si>
  <si>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</si>
  <si>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</si>
  <si>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</si>
  <si>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</si>
  <si>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</si>
  <si>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</si>
  <si>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</si>
  <si>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</si>
  <si>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</si>
  <si>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</si>
  <si>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</si>
  <si>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</si>
  <si>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</si>
  <si>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</si>
  <si>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</si>
  <si>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</si>
  <si>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</si>
  <si>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</si>
  <si>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</si>
  <si>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</si>
  <si>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</si>
  <si>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</si>
  <si>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</si>
  <si>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</si>
  <si>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</si>
  <si>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</si>
  <si>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</si>
  <si>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</si>
  <si>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</si>
  <si>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</si>
  <si>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</si>
  <si>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</si>
  <si>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</si>
  <si>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</si>
  <si>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</si>
  <si>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</si>
  <si>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</si>
  <si>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</si>
  <si>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</si>
  <si>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</si>
  <si>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</si>
  <si>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</si>
  <si>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</si>
  <si>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</si>
  <si>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</si>
  <si>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</si>
  <si>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</si>
  <si>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</si>
  <si>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</si>
  <si>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</si>
  <si>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</si>
  <si>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</si>
  <si>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</si>
  <si>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</si>
  <si>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</si>
  <si>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</si>
  <si>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</si>
  <si>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</si>
  <si>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</si>
  <si>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</si>
  <si>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</si>
  <si>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</si>
  <si>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</si>
  <si>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</si>
  <si>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</si>
  <si>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</si>
  <si>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</si>
  <si>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</si>
  <si>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</si>
  <si>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</si>
  <si>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</si>
  <si>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</si>
  <si>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</si>
  <si>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</si>
  <si>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</si>
  <si>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</si>
  <si>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</si>
  <si>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</si>
  <si>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</si>
  <si>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</si>
  <si>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</si>
  <si>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</si>
  <si>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</si>
  <si>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</si>
  <si>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</si>
  <si>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</si>
  <si>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</si>
  <si>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</si>
  <si>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</si>
  <si>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</si>
  <si>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</si>
  <si>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</si>
  <si>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</si>
  <si>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</si>
  <si>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</si>
  <si>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</si>
  <si>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</si>
  <si>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</si>
  <si>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</si>
  <si>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</si>
  <si>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</si>
  <si>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</si>
  <si>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</si>
  <si>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</si>
  <si>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</si>
  <si>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</si>
  <si>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</si>
  <si>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</si>
  <si>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</si>
  <si>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</si>
  <si>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</si>
  <si>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</si>
  <si>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</si>
  <si>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</si>
  <si>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</si>
  <si>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</si>
  <si>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</si>
  <si>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</si>
  <si>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</si>
  <si>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</si>
  <si>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</si>
  <si>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</si>
  <si>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</si>
  <si>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</si>
  <si>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</si>
  <si>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</si>
  <si>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</si>
  <si>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</si>
  <si>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</si>
  <si>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</si>
  <si>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</si>
  <si>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</si>
  <si>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</si>
  <si>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</si>
  <si>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</si>
  <si>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</si>
  <si>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</si>
  <si>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</si>
  <si>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</si>
  <si>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</si>
  <si>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</si>
  <si>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</si>
  <si>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</si>
  <si>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</si>
  <si>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</si>
  <si>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</si>
  <si>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</si>
  <si>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</si>
  <si>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</si>
  <si>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</si>
  <si>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</si>
  <si>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</si>
  <si>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</si>
  <si>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</si>
  <si>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</si>
  <si>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</si>
  <si>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</si>
  <si>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</si>
  <si>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</si>
  <si>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</si>
  <si>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</si>
  <si>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</si>
  <si>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</si>
  <si>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</si>
  <si>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</si>
  <si>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</si>
  <si>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</si>
  <si>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</si>
  <si>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</si>
  <si>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</si>
  <si>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</si>
  <si>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</si>
  <si>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</si>
  <si>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</si>
  <si>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</si>
  <si>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</si>
  <si>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</si>
  <si>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</si>
  <si>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</si>
  <si>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</si>
  <si>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</si>
  <si>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</si>
  <si>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</si>
  <si>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</si>
  <si>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</si>
  <si>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</si>
  <si>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</si>
  <si>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</si>
  <si>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</si>
  <si>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</si>
  <si>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</si>
  <si>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</si>
  <si>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</si>
  <si>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</si>
  <si>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</si>
  <si>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</si>
  <si>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</si>
  <si>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</si>
  <si>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</si>
  <si>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</si>
  <si>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</si>
  <si>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</si>
  <si>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</si>
  <si>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</si>
  <si>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</si>
  <si>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</si>
  <si>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</si>
  <si>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</si>
  <si>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</si>
  <si>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</si>
  <si>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</si>
  <si>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</si>
  <si>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</si>
  <si>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</si>
  <si>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</si>
  <si>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</si>
  <si>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</si>
  <si>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</si>
  <si>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</si>
  <si>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</si>
  <si>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</si>
  <si>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</si>
  <si>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</si>
  <si>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</si>
  <si>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</si>
  <si>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</si>
  <si>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</si>
  <si>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</si>
  <si>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</si>
  <si>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</si>
  <si>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</si>
  <si>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</si>
  <si>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</si>
  <si>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</si>
  <si>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</si>
  <si>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</si>
  <si>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</si>
  <si>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</si>
  <si>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</si>
  <si>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</si>
  <si>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</si>
  <si>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</si>
  <si>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</si>
  <si>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</si>
  <si>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</si>
  <si>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</si>
  <si>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</si>
  <si>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</si>
  <si>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</si>
  <si>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</si>
  <si>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</si>
  <si>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</si>
  <si>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</si>
  <si>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</si>
  <si>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</si>
  <si>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</si>
  <si>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</si>
  <si>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</si>
  <si>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</si>
  <si>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</si>
  <si>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</si>
  <si>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</si>
  <si>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</si>
  <si>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</si>
  <si>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</si>
  <si>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</si>
  <si>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</si>
  <si>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</si>
  <si>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</si>
  <si>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</si>
  <si>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</si>
  <si>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</si>
  <si>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</si>
  <si>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</si>
  <si>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</si>
  <si>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</si>
  <si>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</si>
  <si>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</si>
  <si>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</si>
  <si>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</si>
  <si>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</si>
  <si>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</si>
  <si>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</si>
  <si>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</si>
  <si>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</si>
  <si>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</si>
  <si>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</si>
  <si>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</si>
  <si>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</si>
  <si>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</si>
  <si>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</si>
  <si>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</si>
  <si>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</si>
  <si>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</si>
  <si>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</si>
  <si>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</si>
  <si>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</si>
  <si>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</si>
  <si>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</si>
  <si>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</si>
  <si>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</si>
  <si>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</si>
  <si>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</si>
  <si>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</si>
  <si>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</si>
  <si>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</si>
  <si>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</si>
  <si>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</si>
  <si>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</si>
  <si>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</si>
  <si>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</si>
  <si>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</si>
  <si>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</si>
  <si>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</si>
  <si>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</si>
  <si>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</si>
  <si>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</si>
  <si>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</si>
  <si>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</si>
  <si>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</si>
  <si>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</si>
  <si>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</si>
  <si>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</si>
  <si>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</si>
  <si>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</si>
  <si>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</si>
  <si>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</si>
  <si>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</si>
  <si>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</si>
  <si>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</si>
  <si>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</si>
  <si>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</si>
  <si>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</si>
  <si>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</si>
  <si>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</si>
  <si>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</si>
  <si>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</si>
  <si>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</si>
  <si>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</si>
  <si>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</si>
  <si>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</si>
  <si>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</si>
  <si>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</si>
  <si>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</si>
  <si>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</si>
  <si>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</si>
  <si>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</si>
  <si>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</si>
  <si>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</si>
  <si>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</si>
  <si>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</si>
  <si>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</si>
  <si>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</si>
  <si>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</si>
  <si>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</si>
  <si>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</si>
  <si>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</si>
  <si>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</si>
  <si>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</si>
  <si>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</si>
  <si>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</si>
  <si>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</si>
  <si>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</si>
  <si>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</si>
  <si>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</si>
  <si>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</si>
  <si>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</si>
  <si>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</si>
  <si>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</si>
  <si>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</si>
  <si>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</si>
  <si>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</si>
  <si>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</si>
  <si>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</si>
  <si>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</si>
  <si>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</si>
  <si>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</si>
  <si>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</si>
  <si>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</si>
  <si>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</si>
  <si>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</si>
  <si>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</si>
  <si>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</si>
  <si>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</si>
  <si>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</si>
  <si>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</si>
  <si>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</si>
  <si>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</si>
  <si>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</si>
  <si>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</si>
  <si>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</si>
  <si>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</si>
  <si>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</si>
  <si>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</si>
  <si>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</si>
  <si>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</si>
  <si>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</si>
  <si>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</si>
  <si>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</si>
  <si>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</si>
  <si>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</si>
  <si>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</si>
  <si>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</si>
  <si>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</si>
  <si>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</si>
  <si>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</si>
  <si>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</si>
  <si>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</si>
  <si>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</si>
  <si>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</si>
  <si>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</si>
  <si>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</si>
  <si>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</si>
  <si>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</si>
  <si>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</si>
  <si>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</si>
  <si>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</si>
  <si>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</si>
  <si>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</si>
  <si>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</si>
  <si>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</si>
  <si>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</si>
  <si>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</si>
  <si>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</si>
  <si>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</si>
  <si>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</si>
  <si>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</si>
  <si>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</si>
  <si>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</si>
  <si>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</si>
  <si>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</si>
  <si>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</si>
  <si>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</si>
  <si>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</si>
  <si>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</si>
  <si>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</si>
  <si>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</si>
  <si>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</si>
  <si>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</si>
  <si>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</si>
  <si>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</si>
  <si>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</si>
  <si>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</si>
  <si>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</si>
  <si>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</si>
  <si>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</si>
  <si>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</si>
  <si>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</si>
  <si>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</si>
  <si>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</si>
  <si>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</si>
  <si>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</si>
  <si>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</si>
  <si>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</si>
  <si>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</si>
  <si>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</si>
  <si>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</si>
  <si>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</si>
  <si>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</si>
  <si>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</si>
  <si>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</si>
  <si>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</si>
  <si>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</si>
  <si>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</si>
  <si>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</si>
  <si>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</si>
  <si>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</si>
  <si>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</si>
  <si>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</si>
  <si>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</si>
  <si>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</si>
  <si>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</si>
  <si>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</si>
  <si>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</si>
  <si>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</si>
  <si>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</si>
  <si>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</si>
  <si>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</si>
  <si>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</si>
  <si>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</si>
  <si>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</si>
  <si>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</si>
  <si>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</si>
  <si>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</si>
  <si>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</si>
  <si>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</si>
  <si>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</si>
  <si>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</si>
  <si>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</si>
  <si>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</si>
  <si>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</si>
  <si>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</si>
  <si>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</si>
  <si>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</si>
  <si>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</si>
  <si>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</si>
  <si>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</si>
  <si>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</si>
  <si>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</si>
  <si>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</si>
  <si>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</si>
  <si>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</si>
  <si>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</si>
  <si>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</si>
  <si>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</si>
  <si>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</si>
  <si>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</si>
  <si>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</si>
  <si>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</si>
  <si>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</si>
  <si>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</si>
  <si>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</si>
  <si>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</si>
  <si>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</si>
  <si>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</si>
  <si>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</si>
  <si>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</si>
  <si>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</si>
  <si>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</si>
  <si>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</si>
  <si>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</si>
  <si>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</si>
  <si>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</si>
  <si>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</si>
  <si>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</si>
  <si>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</si>
  <si>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</si>
  <si>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</si>
  <si>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</si>
  <si>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</si>
  <si>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</si>
  <si>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</si>
  <si>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</si>
  <si>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</si>
  <si>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</si>
  <si>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</si>
  <si>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</si>
  <si>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</si>
  <si>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</si>
  <si>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</si>
  <si>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</si>
  <si>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</si>
  <si>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</si>
  <si>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</si>
  <si>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</si>
  <si>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</si>
  <si>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</si>
  <si>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</si>
  <si>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</si>
  <si>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</si>
  <si>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</si>
  <si>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</si>
  <si>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</si>
  <si>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</si>
  <si>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</si>
  <si>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</si>
  <si>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</si>
  <si>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</si>
  <si>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</si>
  <si>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</si>
  <si>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</si>
  <si>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</si>
  <si>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</si>
  <si>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</si>
  <si>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</si>
  <si>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</si>
  <si>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</si>
  <si>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</si>
  <si>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</si>
  <si>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</si>
  <si>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</si>
  <si>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</si>
  <si>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</si>
  <si>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</si>
  <si>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</si>
  <si>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</si>
  <si>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</si>
  <si>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</si>
  <si>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</si>
  <si>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</si>
  <si>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</si>
  <si>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</si>
  <si>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</si>
  <si>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</si>
  <si>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</si>
  <si>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</si>
  <si>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</si>
  <si>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</si>
  <si>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</si>
  <si>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</si>
  <si>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</si>
  <si>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</si>
  <si>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</si>
  <si>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</si>
  <si>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</si>
  <si>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</si>
  <si>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</si>
  <si>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</si>
  <si>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</si>
  <si>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</si>
  <si>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</si>
  <si>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</si>
  <si>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</si>
  <si>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</si>
  <si>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</si>
  <si>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</si>
  <si>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</si>
  <si>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</si>
  <si>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</si>
  <si>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</si>
  <si>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</si>
  <si>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</si>
  <si>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</si>
  <si>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</si>
  <si>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</si>
  <si>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</si>
  <si>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</si>
  <si>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</si>
  <si>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</si>
  <si>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</si>
  <si>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</si>
  <si>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</si>
  <si>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</si>
  <si>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</si>
  <si>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</si>
  <si>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</si>
  <si>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</si>
  <si>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</si>
  <si>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</si>
  <si>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</si>
  <si>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</si>
  <si>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</si>
  <si>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</si>
  <si>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</si>
  <si>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</si>
  <si>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</si>
  <si>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</si>
  <si>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</si>
  <si>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</si>
  <si>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</si>
  <si>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</si>
  <si>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</si>
  <si>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</si>
  <si>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</si>
  <si>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</si>
  <si>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</si>
  <si>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</si>
  <si>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</si>
  <si>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</si>
  <si>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</si>
  <si>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</si>
  <si>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</si>
  <si>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</si>
  <si>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</si>
  <si>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</si>
  <si>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</si>
  <si>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</si>
  <si>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</si>
  <si>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</si>
  <si>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</si>
  <si>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</si>
  <si>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</si>
  <si>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</si>
  <si>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</si>
  <si>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</si>
  <si>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</si>
  <si>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</si>
  <si>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</si>
  <si>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</si>
  <si>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</si>
  <si>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</si>
  <si>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</si>
  <si>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</si>
  <si>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</si>
  <si>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</si>
  <si>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</si>
  <si>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</si>
  <si>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</si>
  <si>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</si>
  <si>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</si>
  <si>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</si>
  <si>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</si>
  <si>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</si>
  <si>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</si>
  <si>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</si>
  <si>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</si>
  <si>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</si>
  <si>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</si>
  <si>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</si>
  <si>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</si>
  <si>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</si>
  <si>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</si>
  <si>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</si>
  <si>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</si>
  <si>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</si>
  <si>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</si>
  <si>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</si>
  <si>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</si>
  <si>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</si>
  <si>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</si>
  <si>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</si>
  <si>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</si>
  <si>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</si>
  <si>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</si>
  <si>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</si>
  <si>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</si>
  <si>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</si>
  <si>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</si>
  <si>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</si>
  <si>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</si>
  <si>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</si>
  <si>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</si>
  <si>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</si>
  <si>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</si>
  <si>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</si>
  <si>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</si>
  <si>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</si>
  <si>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</si>
  <si>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</si>
  <si>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</si>
  <si>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</si>
  <si>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</si>
  <si>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</si>
  <si>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</si>
  <si>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</si>
  <si>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</si>
  <si>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</si>
  <si>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</si>
  <si>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</si>
  <si>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</si>
  <si>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</si>
  <si>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</si>
  <si>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</si>
  <si>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</si>
  <si>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</si>
  <si>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</si>
  <si>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</si>
  <si>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</si>
  <si>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</si>
  <si>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</si>
  <si>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</si>
  <si>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</si>
  <si>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</si>
  <si>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</si>
  <si>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</si>
  <si>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</si>
  <si>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</si>
  <si>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</si>
  <si>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</si>
  <si>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</si>
  <si>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</si>
  <si>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</si>
  <si>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</si>
  <si>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</si>
  <si>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</si>
  <si>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</si>
  <si>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</si>
  <si>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</si>
  <si>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</si>
  <si>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</si>
  <si>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</si>
  <si>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</si>
  <si>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</si>
  <si>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</si>
  <si>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</si>
  <si>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</si>
  <si>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</si>
  <si>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</si>
  <si>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</si>
  <si>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</si>
  <si>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</si>
  <si>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</si>
  <si>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</si>
  <si>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</si>
  <si>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</si>
  <si>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</si>
  <si>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</si>
  <si>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</si>
  <si>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</si>
  <si>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</si>
  <si>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</si>
  <si>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</si>
  <si>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</si>
  <si>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</si>
  <si>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</si>
  <si>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</si>
  <si>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</si>
  <si>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</si>
  <si>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</si>
  <si>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</si>
  <si>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</si>
  <si>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</si>
  <si>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</si>
  <si>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</si>
  <si>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</si>
  <si>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</si>
  <si>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</si>
  <si>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</si>
  <si>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</si>
  <si>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</si>
  <si>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</si>
  <si>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</si>
  <si>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</si>
  <si>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</si>
  <si>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</si>
  <si>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</si>
  <si>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</si>
  <si>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</si>
  <si>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</si>
  <si>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</si>
  <si>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</si>
  <si>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</si>
  <si>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</si>
  <si>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</si>
  <si>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</si>
  <si>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</si>
  <si>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</si>
  <si>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</si>
  <si>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</si>
  <si>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</si>
  <si>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</si>
  <si>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</si>
  <si>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</si>
  <si>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</si>
  <si>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</si>
  <si>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</si>
  <si>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</si>
  <si>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</si>
  <si>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</si>
  <si>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</si>
  <si>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</si>
  <si>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</si>
  <si>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</si>
  <si>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</si>
  <si>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</si>
  <si>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</si>
  <si>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</si>
  <si>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</si>
  <si>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</si>
  <si>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</si>
  <si>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</si>
  <si>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</si>
  <si>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</si>
  <si>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</si>
  <si>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</si>
  <si>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</si>
  <si>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</si>
  <si>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</si>
  <si>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</si>
  <si>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</si>
  <si>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</si>
  <si>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</si>
  <si>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</si>
  <si>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</si>
  <si>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</si>
  <si>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</si>
  <si>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</si>
  <si>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</si>
  <si>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</si>
  <si>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</si>
  <si>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</si>
  <si>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</si>
  <si>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</si>
  <si>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</si>
  <si>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</si>
  <si>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</si>
  <si>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</si>
  <si>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</si>
  <si>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</si>
  <si>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</si>
  <si>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</si>
  <si>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</si>
  <si>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</si>
  <si>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</si>
  <si>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</si>
  <si>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</si>
  <si>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</si>
  <si>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</si>
  <si>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</si>
  <si>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</si>
  <si>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</si>
  <si>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</si>
  <si>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</si>
  <si>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</si>
  <si>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</si>
  <si>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</si>
  <si>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</si>
  <si>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</si>
  <si>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</si>
  <si>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</si>
  <si>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</si>
  <si>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</si>
  <si>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</si>
  <si>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</si>
  <si>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</si>
  <si>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</si>
  <si>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</si>
  <si>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</si>
  <si>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</si>
  <si>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</si>
  <si>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</si>
  <si>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</si>
  <si>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</si>
  <si>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</si>
  <si>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</si>
  <si>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</si>
  <si>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</si>
  <si>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</si>
  <si>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</si>
  <si>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</si>
  <si>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</si>
  <si>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</si>
  <si>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</si>
  <si>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</si>
  <si>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</si>
  <si>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</si>
  <si>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</si>
  <si>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</si>
  <si>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</si>
  <si>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</si>
  <si>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</si>
  <si>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</si>
  <si>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</si>
  <si>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</si>
  <si>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</si>
  <si>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</si>
  <si>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</si>
  <si>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</si>
  <si>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</si>
  <si>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</si>
  <si>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</si>
  <si>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</si>
  <si>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</si>
  <si>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</si>
  <si>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</si>
  <si>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</si>
  <si>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</si>
  <si>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</si>
  <si>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</si>
  <si>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</si>
  <si>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</si>
  <si>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</si>
  <si>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</si>
  <si>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</si>
  <si>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</si>
  <si>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</si>
  <si>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</si>
  <si>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</si>
  <si>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</si>
  <si>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</si>
  <si>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</si>
  <si>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</si>
  <si>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</si>
  <si>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</si>
  <si>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</si>
  <si>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</si>
  <si>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</si>
  <si>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</si>
  <si>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</si>
  <si>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</si>
  <si>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</si>
  <si>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</si>
  <si>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</si>
  <si>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</si>
  <si>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</si>
  <si>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</si>
  <si>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</si>
  <si>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</si>
  <si>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</si>
  <si>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</si>
  <si>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</si>
  <si>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</si>
  <si>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</si>
  <si>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</si>
  <si>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</si>
  <si>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</si>
  <si>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</si>
  <si>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</si>
  <si>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</si>
  <si>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</si>
  <si>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</si>
  <si>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</si>
  <si>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</si>
  <si>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</si>
  <si>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</si>
  <si>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</si>
  <si>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</si>
  <si>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</si>
  <si>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</si>
  <si>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</si>
  <si>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</si>
  <si>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</si>
  <si>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</si>
  <si>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</si>
  <si>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</si>
  <si>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</si>
  <si>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</si>
  <si>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</si>
  <si>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</si>
  <si>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</si>
  <si>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</si>
  <si>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</si>
  <si>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</si>
  <si>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</si>
  <si>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</si>
  <si>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</si>
  <si>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</si>
  <si>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</si>
  <si>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</si>
  <si>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</si>
  <si>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</si>
  <si>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</si>
  <si>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</si>
  <si>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</si>
  <si>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</si>
  <si>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</si>
  <si>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</si>
  <si>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</si>
  <si>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</si>
  <si>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</si>
  <si>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</si>
  <si>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</si>
  <si>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</si>
  <si>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</si>
  <si>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</si>
  <si>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</si>
  <si>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</si>
  <si>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</si>
  <si>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</si>
  <si>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</si>
  <si>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</si>
  <si>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</si>
  <si>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</si>
  <si>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</si>
  <si>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</si>
  <si>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</si>
  <si>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</si>
  <si>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</si>
  <si>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</si>
  <si>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</si>
  <si>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</si>
  <si>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</si>
  <si>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</si>
  <si>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</si>
  <si>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</si>
  <si>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</si>
  <si>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</si>
  <si>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</si>
  <si>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</si>
  <si>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</si>
  <si>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</si>
  <si>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</si>
  <si>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</si>
  <si>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</si>
  <si>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</si>
  <si>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</si>
  <si>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</si>
  <si>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</si>
  <si>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</si>
  <si>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</si>
  <si>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</si>
  <si>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</si>
  <si>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</si>
  <si>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</si>
  <si>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</si>
  <si>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</si>
  <si>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</si>
  <si>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</si>
  <si>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</si>
  <si>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</si>
  <si>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</si>
  <si>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</si>
  <si>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</si>
  <si>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</si>
  <si>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</si>
  <si>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</si>
  <si>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</si>
  <si>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</si>
  <si>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</si>
  <si>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</si>
  <si>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</si>
  <si>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</si>
  <si>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</si>
  <si>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</si>
  <si>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</si>
  <si>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</si>
  <si>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</si>
  <si>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</si>
  <si>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</si>
  <si>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</si>
  <si>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</si>
  <si>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</si>
  <si>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</si>
  <si>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</si>
  <si>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</si>
  <si>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</si>
  <si>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</si>
  <si>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</si>
  <si>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</si>
  <si>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</si>
  <si>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</si>
  <si>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</si>
  <si>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</si>
  <si>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</si>
  <si>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</si>
  <si>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</si>
  <si>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</si>
  <si>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</si>
  <si>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</si>
  <si>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</si>
  <si>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</si>
  <si>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</si>
  <si>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</si>
  <si>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</si>
  <si>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</si>
  <si>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</si>
  <si>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</si>
  <si>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</si>
  <si>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</si>
  <si>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</si>
  <si>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</si>
  <si>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</si>
  <si>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</si>
  <si>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</si>
  <si>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</si>
  <si>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</si>
  <si>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</si>
  <si>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</si>
  <si>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</si>
  <si>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</si>
  <si>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</si>
  <si>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</si>
  <si>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</si>
  <si>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</si>
  <si>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</si>
  <si>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</si>
  <si>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</si>
  <si>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</si>
  <si>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</si>
  <si>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</si>
  <si>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</si>
  <si>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</si>
  <si>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</si>
  <si>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</si>
  <si>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</si>
  <si>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</si>
  <si>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</si>
  <si>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</si>
  <si>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</si>
  <si>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</si>
  <si>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</si>
  <si>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</si>
  <si>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</si>
  <si>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</si>
  <si>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</si>
  <si>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</si>
  <si>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</si>
  <si>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</si>
  <si>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</si>
  <si>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</si>
  <si>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</si>
  <si>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</si>
  <si>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</si>
  <si>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</si>
  <si>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</si>
  <si>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</si>
  <si>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</si>
  <si>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</si>
  <si>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</si>
  <si>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</si>
  <si>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</si>
  <si>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</si>
  <si>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</si>
  <si>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</si>
  <si>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</si>
  <si>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</si>
  <si>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</si>
  <si>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</si>
  <si>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</si>
  <si>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</si>
  <si>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</si>
  <si>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</si>
  <si>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</si>
  <si>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</si>
  <si>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</si>
  <si>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</si>
  <si>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</si>
  <si>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</si>
  <si>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</si>
  <si>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</si>
  <si>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</si>
  <si>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</si>
  <si>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</si>
  <si>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</si>
  <si>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</si>
  <si>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</si>
  <si>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</si>
  <si>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</si>
  <si>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</si>
  <si>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</si>
  <si>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</si>
  <si>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</si>
  <si>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</si>
  <si>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</si>
  <si>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</si>
  <si>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</si>
  <si>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</si>
  <si>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</si>
  <si>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</si>
  <si>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</si>
  <si>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</si>
  <si>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</si>
  <si>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</si>
  <si>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</si>
  <si>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</si>
  <si>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</si>
  <si>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</si>
  <si>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</si>
  <si>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</si>
  <si>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</si>
  <si>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</si>
  <si>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</si>
  <si>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</si>
  <si>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</si>
  <si>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</si>
  <si>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</si>
  <si>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</si>
  <si>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</si>
  <si>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</si>
  <si>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</si>
  <si>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</si>
  <si>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</si>
  <si>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</si>
  <si>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</si>
  <si>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</si>
  <si>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</si>
  <si>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</si>
  <si>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</si>
  <si>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</si>
  <si>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</si>
  <si>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</si>
  <si>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</si>
  <si>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</si>
  <si>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</si>
  <si>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</si>
  <si>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</si>
  <si>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</si>
  <si>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</si>
  <si>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</si>
  <si>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</si>
  <si>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</si>
  <si>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</si>
  <si>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</si>
  <si>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</si>
  <si>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</si>
  <si>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</si>
  <si>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</si>
  <si>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</si>
  <si>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</si>
  <si>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</si>
  <si>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</si>
  <si>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</si>
  <si>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</si>
  <si>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</si>
  <si>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</si>
  <si>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</si>
  <si>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</si>
  <si>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</si>
  <si>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</si>
  <si>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</si>
  <si>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</si>
  <si>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</si>
  <si>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</si>
  <si>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</si>
  <si>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</si>
  <si>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</si>
  <si>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</si>
  <si>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</si>
  <si>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</si>
  <si>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</si>
  <si>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</si>
  <si>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</si>
  <si>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</si>
  <si>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</si>
  <si>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</si>
  <si>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</si>
  <si>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</si>
  <si>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</si>
  <si>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</si>
  <si>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</si>
  <si>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</si>
  <si>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</si>
  <si>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</si>
  <si>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</si>
  <si>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</si>
  <si>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</si>
  <si>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</si>
  <si>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</si>
  <si>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</si>
  <si>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</si>
  <si>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</si>
  <si>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</si>
  <si>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</si>
  <si>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</si>
  <si>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</si>
  <si>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</si>
  <si>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</si>
  <si>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</si>
  <si>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</si>
  <si>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</si>
  <si>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</si>
  <si>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</si>
  <si>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</si>
  <si>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</si>
  <si>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</si>
  <si>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</si>
  <si>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</si>
  <si>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</si>
  <si>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</si>
  <si>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</si>
  <si>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</si>
  <si>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</si>
  <si>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</si>
  <si>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</si>
  <si>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</si>
  <si>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</si>
  <si>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</si>
  <si>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</si>
  <si>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</si>
  <si>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</si>
  <si>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</si>
  <si>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</si>
  <si>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</si>
  <si>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</si>
  <si>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</si>
  <si>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</si>
  <si>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</si>
  <si>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</si>
  <si>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</si>
  <si>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</si>
  <si>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</si>
  <si>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</si>
  <si>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</si>
  <si>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</si>
  <si>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</si>
  <si>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</si>
  <si>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</si>
  <si>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</si>
  <si>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</si>
  <si>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</si>
  <si>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</si>
  <si>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</si>
  <si>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</si>
  <si>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</si>
  <si>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</si>
  <si>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</si>
  <si>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</si>
  <si>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</si>
  <si>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</si>
  <si>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</si>
  <si>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</si>
  <si>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</si>
  <si>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</si>
  <si>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</si>
  <si>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</si>
  <si>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</si>
  <si>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</si>
  <si>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</si>
  <si>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</si>
  <si>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</si>
  <si>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</si>
  <si>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</si>
  <si>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</si>
  <si>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</si>
  <si>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</si>
  <si>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</si>
  <si>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</si>
  <si>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</si>
  <si>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</si>
  <si>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</si>
  <si>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</si>
  <si>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</si>
  <si>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</si>
  <si>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</si>
  <si>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</si>
  <si>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</si>
  <si>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</si>
  <si>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</si>
  <si>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</si>
  <si>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</si>
  <si>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</si>
  <si>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</si>
  <si>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</si>
  <si>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</si>
  <si>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</si>
  <si>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</si>
  <si>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</si>
  <si>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</si>
  <si>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</si>
  <si>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</si>
  <si>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</si>
  <si>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</si>
  <si>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</si>
  <si>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</si>
  <si>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</si>
  <si>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</si>
  <si>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</si>
  <si>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</si>
  <si>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</si>
  <si>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</si>
  <si>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</si>
  <si>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</si>
  <si>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</si>
  <si>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</si>
  <si>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</si>
  <si>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</si>
  <si>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</si>
  <si>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</si>
  <si>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</si>
  <si>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</si>
  <si>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</si>
  <si>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</si>
  <si>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</si>
  <si>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</si>
  <si>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</si>
  <si>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</si>
  <si>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</si>
  <si>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</si>
  <si>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</si>
  <si>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</si>
  <si>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</si>
  <si>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</si>
  <si>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</si>
  <si>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</si>
  <si>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</si>
  <si>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</si>
  <si>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</si>
  <si>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</si>
  <si>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</si>
  <si>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</si>
  <si>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</si>
  <si>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</si>
  <si>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</si>
  <si>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</si>
  <si>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</si>
  <si>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</si>
  <si>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</si>
  <si>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</si>
  <si>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</si>
  <si>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</si>
  <si>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</si>
  <si>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</si>
  <si>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</si>
  <si>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</si>
  <si>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</si>
  <si>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</si>
  <si>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</si>
  <si>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</si>
  <si>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</si>
  <si>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</si>
  <si>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</si>
  <si>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</si>
  <si>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</si>
  <si>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</si>
  <si>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</si>
  <si>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</si>
  <si>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</si>
  <si>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</si>
  <si>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</si>
  <si>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</si>
  <si>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</si>
  <si>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</si>
  <si>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</si>
  <si>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</si>
  <si>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</si>
  <si>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</si>
  <si>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</si>
  <si>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</si>
  <si>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</si>
  <si>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</si>
  <si>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</si>
  <si>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</si>
  <si>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</si>
  <si>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</si>
  <si>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</si>
  <si>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</si>
  <si>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</si>
  <si>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</si>
  <si>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</si>
  <si>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</si>
  <si>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</si>
  <si>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</si>
  <si>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</si>
  <si>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</si>
  <si>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</si>
  <si>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</si>
  <si>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</si>
  <si>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</si>
  <si>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</si>
  <si>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</si>
  <si>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</si>
  <si>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</si>
  <si>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</si>
  <si>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</si>
  <si>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</si>
  <si>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</si>
  <si>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</si>
  <si>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</si>
  <si>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</si>
  <si>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</si>
  <si>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</si>
  <si>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</si>
  <si>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</si>
  <si>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</si>
  <si>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</si>
  <si>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</si>
  <si>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</si>
  <si>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</si>
  <si>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</si>
  <si>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</si>
  <si>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</si>
  <si>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</si>
  <si>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</si>
  <si>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</si>
  <si>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</si>
  <si>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</si>
  <si>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</si>
  <si>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</si>
  <si>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</si>
  <si>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</si>
  <si>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</si>
  <si>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</si>
  <si>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</si>
  <si>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</si>
  <si>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</si>
  <si>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</si>
  <si>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</si>
  <si>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</si>
  <si>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</si>
  <si>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</si>
  <si>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</si>
  <si>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</si>
  <si>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</si>
  <si>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</si>
  <si>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</si>
  <si>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</si>
  <si>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</si>
  <si>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</si>
  <si>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</si>
  <si>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</si>
  <si>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</si>
  <si>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</si>
  <si>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</si>
  <si>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</si>
  <si>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</si>
  <si>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</si>
  <si>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</si>
  <si>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</si>
  <si>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</si>
  <si>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</si>
  <si>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</si>
  <si>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</si>
  <si>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</si>
  <si>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</si>
  <si>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</si>
  <si>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</si>
  <si>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</si>
  <si>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</si>
  <si>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</si>
  <si>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</si>
  <si>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</si>
  <si>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</si>
  <si>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</si>
  <si>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</si>
  <si>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</si>
  <si>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</si>
  <si>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</si>
  <si>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</si>
  <si>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</si>
  <si>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</si>
  <si>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</si>
  <si>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</si>
  <si>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</si>
  <si>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</si>
  <si>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</si>
  <si>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</si>
  <si>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</si>
  <si>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</si>
  <si>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</si>
  <si>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</si>
  <si>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</si>
  <si>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</si>
  <si>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</si>
  <si>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</si>
  <si>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</si>
  <si>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</si>
  <si>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</si>
  <si>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</si>
  <si>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</si>
  <si>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</si>
  <si>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</si>
  <si>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</si>
  <si>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</si>
  <si>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</si>
  <si>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</si>
  <si>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</si>
  <si>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</si>
  <si>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</si>
  <si>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</si>
  <si>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</si>
  <si>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</si>
  <si>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</si>
  <si>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</si>
  <si>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</si>
  <si>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</si>
  <si>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</si>
  <si>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</si>
  <si>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</si>
  <si>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</si>
  <si>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</si>
  <si>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</si>
  <si>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</si>
  <si>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</si>
  <si>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</si>
  <si>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</si>
  <si>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</si>
  <si>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</si>
  <si>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</si>
  <si>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</si>
  <si>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</si>
  <si>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</si>
  <si>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</si>
  <si>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</si>
  <si>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</si>
  <si>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</si>
  <si>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</si>
  <si>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</si>
  <si>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</si>
  <si>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</si>
  <si>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</si>
  <si>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</si>
  <si>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</si>
  <si>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</si>
  <si>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</si>
  <si>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</si>
  <si>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</si>
  <si>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</si>
  <si>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</si>
  <si>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</si>
  <si>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</si>
  <si>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</si>
  <si>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</si>
  <si>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</si>
  <si>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</si>
  <si>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</si>
  <si>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</si>
  <si>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</si>
  <si>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</si>
  <si>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</si>
  <si>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</si>
  <si>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</si>
  <si>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</si>
  <si>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</si>
  <si>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</si>
  <si>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</si>
  <si>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</si>
  <si>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</si>
  <si>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</si>
  <si>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</si>
  <si>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</si>
  <si>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</si>
  <si>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</si>
  <si>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</si>
  <si>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</si>
  <si>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</si>
  <si>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</si>
  <si>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</si>
  <si>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</si>
  <si>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</si>
  <si>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</si>
  <si>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</si>
  <si>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</si>
  <si>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</si>
  <si>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</si>
  <si>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</si>
  <si>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</si>
  <si>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</si>
  <si>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</si>
  <si>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</si>
  <si>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</si>
  <si>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</si>
  <si>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</si>
  <si>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</si>
  <si>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</si>
  <si>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</si>
  <si>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</si>
  <si>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</si>
  <si>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</si>
  <si>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</si>
  <si>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</si>
  <si>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</si>
  <si>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</si>
  <si>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</si>
  <si>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</si>
  <si>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</si>
  <si>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</si>
  <si>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</si>
  <si>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</si>
  <si>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</si>
  <si>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</si>
  <si>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</si>
  <si>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</si>
  <si>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</si>
  <si>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</si>
  <si>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</si>
  <si>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</si>
  <si>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</si>
  <si>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</si>
  <si>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</si>
  <si>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</si>
  <si>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</si>
  <si>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</si>
  <si>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</si>
  <si>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</si>
  <si>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</si>
  <si>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</si>
  <si>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</si>
  <si>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</si>
  <si>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</si>
  <si>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</si>
  <si>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</si>
  <si>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</si>
  <si>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</si>
  <si>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</si>
  <si>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</si>
  <si>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</si>
  <si>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</si>
  <si>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</si>
  <si>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</si>
  <si>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</si>
  <si>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</si>
  <si>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</si>
  <si>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</si>
  <si>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</si>
  <si>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</si>
  <si>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</si>
  <si>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</si>
  <si>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</si>
  <si>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</si>
  <si>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</si>
  <si>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</si>
  <si>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</si>
  <si>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</si>
  <si>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</si>
  <si>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</si>
  <si>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</si>
  <si>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</si>
  <si>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</si>
  <si>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</si>
  <si>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</si>
  <si>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</si>
  <si>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</si>
  <si>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</si>
  <si>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</si>
  <si>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</si>
  <si>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</si>
  <si>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</si>
  <si>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</si>
  <si>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</si>
  <si>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</si>
  <si>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</si>
  <si>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</si>
  <si>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</si>
  <si>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</si>
  <si>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</si>
  <si>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</si>
  <si>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</si>
  <si>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</si>
  <si>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</si>
  <si>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</si>
  <si>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</si>
  <si>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</si>
  <si>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</si>
  <si>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</si>
  <si>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</si>
  <si>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</si>
  <si>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</si>
  <si>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</si>
  <si>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</si>
  <si>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</si>
  <si>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</si>
  <si>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</si>
  <si>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</si>
  <si>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</si>
  <si>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</si>
  <si>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</si>
  <si>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</si>
  <si>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</si>
  <si>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</si>
  <si>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</si>
  <si>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</si>
  <si>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</si>
  <si>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</si>
  <si>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</si>
  <si>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</si>
  <si>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</si>
  <si>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</si>
  <si>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</si>
  <si>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</si>
  <si>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</si>
  <si>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</si>
  <si>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</si>
  <si>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</si>
  <si>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</si>
  <si>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</si>
  <si>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</si>
  <si>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</si>
  <si>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</si>
  <si>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</si>
  <si>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</si>
  <si>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</si>
  <si>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</si>
  <si>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</si>
  <si>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</si>
  <si>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</si>
  <si>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</si>
  <si>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</si>
  <si>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</si>
  <si>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</si>
  <si>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</si>
  <si>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</si>
  <si>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</si>
  <si>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</si>
  <si>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</si>
  <si>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</si>
  <si>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</si>
  <si>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</si>
  <si>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</si>
  <si>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</si>
  <si>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</si>
  <si>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</si>
  <si>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</si>
  <si>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</si>
  <si>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</si>
  <si>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</si>
  <si>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</si>
  <si>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</si>
  <si>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</si>
  <si>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</si>
  <si>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</si>
  <si>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</si>
  <si>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</si>
  <si>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</si>
  <si>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</si>
  <si>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</si>
  <si>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</si>
  <si>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</si>
  <si>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</si>
  <si>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</si>
  <si>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</si>
  <si>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</si>
  <si>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</si>
  <si>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</si>
  <si>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</si>
  <si>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</si>
  <si>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</si>
  <si>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</si>
  <si>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</si>
  <si>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</si>
  <si>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</si>
  <si>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</si>
  <si>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</si>
  <si>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</si>
  <si>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</si>
  <si>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</si>
  <si>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</si>
  <si>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</si>
  <si>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</si>
  <si>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</si>
  <si>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</si>
  <si>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</si>
  <si>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</si>
  <si>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</si>
  <si>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</si>
  <si>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</si>
  <si>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</si>
  <si>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</si>
  <si>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</si>
  <si>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</si>
  <si>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</si>
  <si>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</si>
  <si>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</si>
  <si>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</si>
  <si>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</si>
  <si>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</si>
  <si>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</si>
  <si>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</si>
  <si>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</si>
  <si>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</si>
  <si>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</si>
  <si>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</si>
  <si>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</si>
  <si>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</si>
  <si>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</si>
  <si>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</si>
  <si>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</si>
  <si>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</si>
  <si>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</si>
  <si>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</si>
  <si>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</si>
  <si>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</si>
  <si>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</si>
  <si>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</si>
  <si>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</si>
  <si>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</si>
  <si>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</si>
  <si>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</si>
  <si>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</si>
  <si>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</si>
  <si>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</si>
  <si>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</si>
  <si>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</si>
  <si>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</si>
  <si>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</si>
  <si>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</si>
  <si>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</si>
  <si>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</si>
  <si>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</si>
  <si>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</si>
  <si>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</si>
  <si>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</si>
  <si>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</si>
  <si>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</si>
  <si>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</si>
  <si>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</si>
  <si>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</si>
  <si>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</si>
  <si>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</si>
  <si>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</si>
  <si>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</si>
  <si>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</si>
  <si>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</si>
  <si>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</si>
  <si>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</si>
  <si>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</si>
  <si>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</si>
  <si>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</si>
  <si>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</si>
  <si>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</si>
  <si>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</si>
  <si>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</si>
  <si>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</si>
  <si>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</si>
  <si>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</si>
  <si>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</si>
  <si>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</si>
  <si>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</si>
  <si>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</si>
  <si>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</si>
  <si>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</si>
  <si>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</si>
  <si>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</si>
  <si>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</si>
  <si>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</si>
  <si>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</si>
  <si>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</si>
  <si>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</si>
  <si>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</si>
  <si>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</si>
  <si>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</si>
  <si>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</si>
  <si>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</si>
  <si>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</si>
  <si>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</si>
  <si>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</si>
  <si>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</si>
  <si>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</si>
  <si>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</si>
  <si>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</si>
  <si>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</si>
  <si>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</si>
  <si>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</si>
  <si>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</si>
  <si>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</si>
  <si>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</si>
  <si>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</si>
  <si>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</si>
  <si>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</si>
  <si>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</si>
  <si>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</si>
  <si>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</si>
  <si>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</si>
  <si>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</si>
  <si>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</si>
  <si>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</si>
  <si>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</si>
  <si>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</si>
  <si>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</si>
  <si>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</si>
  <si>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</si>
  <si>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</si>
  <si>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</si>
  <si>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</si>
  <si>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</si>
  <si>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</si>
  <si>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</si>
  <si>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</si>
  <si>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</si>
  <si>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</si>
  <si>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</si>
  <si>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</si>
  <si>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</si>
  <si>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</si>
  <si>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</si>
  <si>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</si>
  <si>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</si>
  <si>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</si>
  <si>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</si>
  <si>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</si>
  <si>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</si>
  <si>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</si>
  <si>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</si>
  <si>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</si>
  <si>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</si>
  <si>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</si>
  <si>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</si>
  <si>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</si>
  <si>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</si>
  <si>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</si>
  <si>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</si>
  <si>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</si>
  <si>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</si>
  <si>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</si>
  <si>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</si>
  <si>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</si>
  <si>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</si>
  <si>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</si>
  <si>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</si>
  <si>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</si>
  <si>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</si>
  <si>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</si>
  <si>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</si>
  <si>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</si>
  <si>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</si>
  <si>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</si>
  <si>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</si>
  <si>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</si>
  <si>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</si>
  <si>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</si>
  <si>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</si>
  <si>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</si>
  <si>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</si>
  <si>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</si>
  <si>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</si>
  <si>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</si>
  <si>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</si>
  <si>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</si>
  <si>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</si>
  <si>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</si>
  <si>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</si>
  <si>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</si>
  <si>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</si>
  <si>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</si>
  <si>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</si>
  <si>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</si>
  <si>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</si>
  <si>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</si>
  <si>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</si>
  <si>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</si>
  <si>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</si>
  <si>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</si>
  <si>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</si>
  <si>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</si>
  <si>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</si>
  <si>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</si>
  <si>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</si>
  <si>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</si>
  <si>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</si>
  <si>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</si>
  <si>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</si>
  <si>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</si>
  <si>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</si>
  <si>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</si>
  <si>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</si>
  <si>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</si>
  <si>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</si>
  <si>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</si>
  <si>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</si>
  <si>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</si>
  <si>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</si>
  <si>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</si>
  <si>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</si>
  <si>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</si>
  <si>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</si>
  <si>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</si>
  <si>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</si>
  <si>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</si>
  <si>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</si>
  <si>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</si>
  <si>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</si>
  <si>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</si>
  <si>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</si>
  <si>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</si>
  <si>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</si>
  <si>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</si>
  <si>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</si>
  <si>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</si>
  <si>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</si>
  <si>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</si>
  <si>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</si>
  <si>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</si>
  <si>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</si>
  <si>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</si>
  <si>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</si>
  <si>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</si>
  <si>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</si>
  <si>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</si>
  <si>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</si>
  <si>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</si>
  <si>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</si>
  <si>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</si>
  <si>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</si>
  <si>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</si>
  <si>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</si>
  <si>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</si>
  <si>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</si>
  <si>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</si>
  <si>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</si>
  <si>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</si>
  <si>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</si>
  <si>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</si>
  <si>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</si>
  <si>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</si>
  <si>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</si>
  <si>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</si>
  <si>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</si>
  <si>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</si>
  <si>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</si>
  <si>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</si>
  <si>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</si>
  <si>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</si>
  <si>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</si>
  <si>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</si>
  <si>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</si>
  <si>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</si>
  <si>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</si>
  <si>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</si>
  <si>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</si>
  <si>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</si>
  <si>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</si>
  <si>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</si>
  <si>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</si>
  <si>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</si>
  <si>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</si>
  <si>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</si>
  <si>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</si>
  <si>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</si>
  <si>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</si>
  <si>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</si>
  <si>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</si>
  <si>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</si>
  <si>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</si>
  <si>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</si>
  <si>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</si>
  <si>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</si>
  <si>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</si>
  <si>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</si>
  <si>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</si>
  <si>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</si>
  <si>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</si>
  <si>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</si>
  <si>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</si>
  <si>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</si>
  <si>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</si>
  <si>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</si>
  <si>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</si>
  <si>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</si>
  <si>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</si>
  <si>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</si>
  <si>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</si>
  <si>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</si>
  <si>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</si>
  <si>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</si>
  <si>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</si>
  <si>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</si>
  <si>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</si>
  <si>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</si>
  <si>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</si>
  <si>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</si>
  <si>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</si>
  <si>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</si>
  <si>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</si>
  <si>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</si>
  <si>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</si>
  <si>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</si>
  <si>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</si>
  <si>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</si>
  <si>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</si>
  <si>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</si>
  <si>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</si>
  <si>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</si>
  <si>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</si>
  <si>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</si>
  <si>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</si>
  <si>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</si>
  <si>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</si>
  <si>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</si>
  <si>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</si>
  <si>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</si>
  <si>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</si>
  <si>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</si>
  <si>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</si>
  <si>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</si>
  <si>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</si>
  <si>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</si>
  <si>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</si>
  <si>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</si>
  <si>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</si>
  <si>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</si>
  <si>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</si>
  <si>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</si>
  <si>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</si>
  <si>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</si>
  <si>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</si>
  <si>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</si>
  <si>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</si>
  <si>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</si>
  <si>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</si>
  <si>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</si>
  <si>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</si>
  <si>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</si>
  <si>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</si>
  <si>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</si>
  <si>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</si>
  <si>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</si>
  <si>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</si>
  <si>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</si>
  <si>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</si>
  <si>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</si>
  <si>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</si>
  <si>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</si>
  <si>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</si>
  <si>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</si>
  <si>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</si>
  <si>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</si>
  <si>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</si>
  <si>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</si>
  <si>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</si>
  <si>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</si>
  <si>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</si>
  <si>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</si>
  <si>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</si>
  <si>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</si>
  <si>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</si>
  <si>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</si>
  <si>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</si>
  <si>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</si>
  <si>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</si>
  <si>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</si>
  <si>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</si>
  <si>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</si>
  <si>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</si>
  <si>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</si>
  <si>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</si>
  <si>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</si>
  <si>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</si>
  <si>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</si>
  <si>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</si>
  <si>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</si>
  <si>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</si>
  <si>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</si>
  <si>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</si>
  <si>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</si>
  <si>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</si>
  <si>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</si>
  <si>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</si>
  <si>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</si>
  <si>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</si>
  <si>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</si>
  <si>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</si>
  <si>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</si>
  <si>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</si>
  <si>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</si>
  <si>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</si>
  <si>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</si>
  <si>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</si>
  <si>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</si>
  <si>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</si>
  <si>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</si>
  <si>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</si>
  <si>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</si>
  <si>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</si>
  <si>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</si>
  <si>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</si>
  <si>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</si>
  <si>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</si>
  <si>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</si>
  <si>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</si>
  <si>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</si>
  <si>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</si>
  <si>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</si>
  <si>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</si>
  <si>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</si>
  <si>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</si>
  <si>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</si>
  <si>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</si>
  <si>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</si>
  <si>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</si>
  <si>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</si>
  <si>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</si>
  <si>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</si>
  <si>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</si>
  <si>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</si>
  <si>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</si>
  <si>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</si>
  <si>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</si>
  <si>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</si>
  <si>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</si>
  <si>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</si>
  <si>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</si>
  <si>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</si>
  <si>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</si>
  <si>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</si>
  <si>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</si>
  <si>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</si>
  <si>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</si>
  <si>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</si>
  <si>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</si>
  <si>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</si>
  <si>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</si>
  <si>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</si>
  <si>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</si>
  <si>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</si>
  <si>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</si>
  <si>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</si>
  <si>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</si>
  <si>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</si>
  <si>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</si>
  <si>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</si>
  <si>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</si>
  <si>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</si>
  <si>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</si>
  <si>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</si>
  <si>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</si>
  <si>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</si>
  <si>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</si>
  <si>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</si>
  <si>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</si>
  <si>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</si>
  <si>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</si>
  <si>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</si>
  <si>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</si>
  <si>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</si>
  <si>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</si>
  <si>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</si>
  <si>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</si>
  <si>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</si>
  <si>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</si>
  <si>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</si>
  <si>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</si>
  <si>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</si>
  <si>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</si>
  <si>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</si>
  <si>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</si>
  <si>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</si>
  <si>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</si>
  <si>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</si>
  <si>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</si>
  <si>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</si>
  <si>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</si>
  <si>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</si>
  <si>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</si>
  <si>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</si>
  <si>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</si>
  <si>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</si>
  <si>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</si>
  <si>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</si>
  <si>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</si>
  <si>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</si>
  <si>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</si>
  <si>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</si>
  <si>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</si>
  <si>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</si>
  <si>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</si>
  <si>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</si>
  <si>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</si>
  <si>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</si>
  <si>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</si>
  <si>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</si>
  <si>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</si>
  <si>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</si>
  <si>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</si>
  <si>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</si>
  <si>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</si>
  <si>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</si>
  <si>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</si>
  <si>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</si>
  <si>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</si>
  <si>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</si>
  <si>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</si>
  <si>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</si>
  <si>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</si>
  <si>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</si>
  <si>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</si>
  <si>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</si>
  <si>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</si>
  <si>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</si>
  <si>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</si>
  <si>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</si>
  <si>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</si>
  <si>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</si>
  <si>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</si>
  <si>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</si>
  <si>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</si>
  <si>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</si>
  <si>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</si>
  <si>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</si>
  <si>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</si>
  <si>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</si>
  <si>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</si>
  <si>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</si>
  <si>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</si>
  <si>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</si>
  <si>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</si>
  <si>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</si>
  <si>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</si>
  <si>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</si>
  <si>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</si>
  <si>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</si>
  <si>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</si>
  <si>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</si>
  <si>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</si>
  <si>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</si>
  <si>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</si>
  <si>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</si>
  <si>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</si>
  <si>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</si>
  <si>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</si>
  <si>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</si>
  <si>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</si>
  <si>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</si>
  <si>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</si>
  <si>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</si>
  <si>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</si>
  <si>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</si>
  <si>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</si>
  <si>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</si>
  <si>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</si>
  <si>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</si>
  <si>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</si>
  <si>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</si>
  <si>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</si>
  <si>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</si>
  <si>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</si>
  <si>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</si>
  <si>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</si>
  <si>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</si>
  <si>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</si>
  <si>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</si>
  <si>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</si>
  <si>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</si>
  <si>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</si>
  <si>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</si>
  <si>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</si>
  <si>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</si>
  <si>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</si>
  <si>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</si>
  <si>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</si>
  <si>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</si>
  <si>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</si>
  <si>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</si>
  <si>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</si>
  <si>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</si>
  <si>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</si>
  <si>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</si>
  <si>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</si>
  <si>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</si>
  <si>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</si>
  <si>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</si>
  <si>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</si>
  <si>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</si>
  <si>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</si>
  <si>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</si>
  <si>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</si>
  <si>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</si>
  <si>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</si>
  <si>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</si>
  <si>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</si>
  <si>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</si>
  <si>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</si>
  <si>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</si>
  <si>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</si>
  <si>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</si>
  <si>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</si>
  <si>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</si>
  <si>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</si>
  <si>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</si>
  <si>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</si>
  <si>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</si>
  <si>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</si>
  <si>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</si>
  <si>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</si>
  <si>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</si>
  <si>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</si>
  <si>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</si>
  <si>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</si>
  <si>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</si>
  <si>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</si>
  <si>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</si>
  <si>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</si>
  <si>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</si>
  <si>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</si>
  <si>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</si>
  <si>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</si>
  <si>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</si>
  <si>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</si>
  <si>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</si>
  <si>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</si>
  <si>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</si>
  <si>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</si>
  <si>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</si>
  <si>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</si>
  <si>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</si>
  <si>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</si>
  <si>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</si>
  <si>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</si>
  <si>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</si>
  <si>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</si>
  <si>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</si>
  <si>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</si>
  <si>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</si>
  <si>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</si>
  <si>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</si>
  <si>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</si>
  <si>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</si>
  <si>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</si>
  <si>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</si>
  <si>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</si>
  <si>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</si>
  <si>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</si>
  <si>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</si>
  <si>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</si>
  <si>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</si>
  <si>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</si>
  <si>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</si>
  <si>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</si>
  <si>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</si>
  <si>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</si>
  <si>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</si>
  <si>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</si>
  <si>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</si>
  <si>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</si>
  <si>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</si>
  <si>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</si>
  <si>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</si>
  <si>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</si>
  <si>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</si>
  <si>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</si>
  <si>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</si>
  <si>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</si>
  <si>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</si>
  <si>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</si>
  <si>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</si>
  <si>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</si>
  <si>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</si>
  <si>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</si>
  <si>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</si>
  <si>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</si>
  <si>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</si>
  <si>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</si>
  <si>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</si>
  <si>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</si>
  <si>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</si>
  <si>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</si>
  <si>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</si>
  <si>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</si>
  <si>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</si>
  <si>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</si>
  <si>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</si>
  <si>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</si>
  <si>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</si>
  <si>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</si>
  <si>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</si>
  <si>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</si>
  <si>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</si>
  <si>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</si>
  <si>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</si>
  <si>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</si>
  <si>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</si>
  <si>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</si>
  <si>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</si>
  <si>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</si>
  <si>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</si>
  <si>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</si>
  <si>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</si>
  <si>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</si>
  <si>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</si>
  <si>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</si>
  <si>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</si>
  <si>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</si>
  <si>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</si>
  <si>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</si>
  <si>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</si>
  <si>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</si>
  <si>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</si>
  <si>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</si>
  <si>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</si>
  <si>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</si>
  <si>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</si>
  <si>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</si>
  <si>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</si>
  <si>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</si>
  <si>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</si>
  <si>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</si>
  <si>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</si>
  <si>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</si>
  <si>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</si>
  <si>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</si>
  <si>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</si>
  <si>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</si>
  <si>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</si>
  <si>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</si>
  <si>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</si>
  <si>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</si>
  <si>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</si>
  <si>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</si>
  <si>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</si>
  <si>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</si>
  <si>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</si>
  <si>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</si>
  <si>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</si>
  <si>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</si>
  <si>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</si>
  <si>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</si>
  <si>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</si>
  <si>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</si>
  <si>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</si>
  <si>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</si>
  <si>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</si>
  <si>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</si>
  <si>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</si>
  <si>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</si>
  <si>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</si>
  <si>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</si>
  <si>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</si>
  <si>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</si>
  <si>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</si>
  <si>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</si>
  <si>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</si>
  <si>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</si>
  <si>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</si>
  <si>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</si>
  <si>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</si>
  <si>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</si>
  <si>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</si>
  <si>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</si>
  <si>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</si>
  <si>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</si>
  <si>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</si>
  <si>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</si>
  <si>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</si>
  <si>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</si>
  <si>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</si>
  <si>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</si>
  <si>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</si>
  <si>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</si>
  <si>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</si>
  <si>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</si>
  <si>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</si>
  <si>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</si>
  <si>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</si>
  <si>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</si>
  <si>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</si>
  <si>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</si>
  <si>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</si>
  <si>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</si>
  <si>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</si>
  <si>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</si>
  <si>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</si>
  <si>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</si>
  <si>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</si>
  <si>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</si>
  <si>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</si>
  <si>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</si>
  <si>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</si>
  <si>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</si>
  <si>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</si>
  <si>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</si>
  <si>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</si>
  <si>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</si>
  <si>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</si>
  <si>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</si>
  <si>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</si>
  <si>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</si>
  <si>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</si>
  <si>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</si>
  <si>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</si>
  <si>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</si>
  <si>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</si>
  <si>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</si>
  <si>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</si>
  <si>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</si>
  <si>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</si>
  <si>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</si>
  <si>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</si>
  <si>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</si>
  <si>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</si>
  <si>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</si>
  <si>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</si>
  <si>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</si>
  <si>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</si>
  <si>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</si>
  <si>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</si>
  <si>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</si>
  <si>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</si>
  <si>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</si>
  <si>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</si>
  <si>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</si>
  <si>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</si>
  <si>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</si>
  <si>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</si>
  <si>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</si>
  <si>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</si>
  <si>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</si>
  <si>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</si>
  <si>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</si>
  <si>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</si>
  <si>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</si>
  <si>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</si>
  <si>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</si>
  <si>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</si>
  <si>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</si>
  <si>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</si>
  <si>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</si>
  <si>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</si>
  <si>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</si>
  <si>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</si>
  <si>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</si>
  <si>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</si>
  <si>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</si>
  <si>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</si>
  <si>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</si>
  <si>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</si>
  <si>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</si>
  <si>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</si>
  <si>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</si>
  <si>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</si>
  <si>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</si>
  <si>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</si>
  <si>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</si>
  <si>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</si>
  <si>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</si>
  <si>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</si>
  <si>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</si>
  <si>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</si>
  <si>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</si>
  <si>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</si>
  <si>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</si>
  <si>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</si>
  <si>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</si>
  <si>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</si>
  <si>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</si>
  <si>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</si>
  <si>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</si>
  <si>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</si>
  <si>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</si>
  <si>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</si>
  <si>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</si>
  <si>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</si>
  <si>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</si>
  <si>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</si>
  <si>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</si>
  <si>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</si>
  <si>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</si>
  <si>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</si>
  <si>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</si>
  <si>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</si>
  <si>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</si>
  <si>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</si>
  <si>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</si>
  <si>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</si>
  <si>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</si>
  <si>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</si>
  <si>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</si>
  <si>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</si>
  <si>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</si>
  <si>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</si>
  <si>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</si>
  <si>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</si>
  <si>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</si>
  <si>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</si>
  <si>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</si>
  <si>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</si>
  <si>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</si>
  <si>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</si>
  <si>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</si>
  <si>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</si>
  <si>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</si>
  <si>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</si>
  <si>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</si>
  <si>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</si>
  <si>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</si>
  <si>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</si>
  <si>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</si>
  <si>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</si>
  <si>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</si>
  <si>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</si>
  <si>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</si>
  <si>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</si>
  <si>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</si>
  <si>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</si>
  <si>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</si>
  <si>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</si>
  <si>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</si>
  <si>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</si>
  <si>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</si>
  <si>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</si>
  <si>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</si>
  <si>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</si>
  <si>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</si>
  <si>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</si>
  <si>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</si>
  <si>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</si>
  <si>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</si>
  <si>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</si>
  <si>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</si>
  <si>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</si>
  <si>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</si>
  <si>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</si>
  <si>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</si>
  <si>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</si>
  <si>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</si>
  <si>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</si>
  <si>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</si>
  <si>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</si>
  <si>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</si>
  <si>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</si>
  <si>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</si>
  <si>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</si>
  <si>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</si>
  <si>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</si>
  <si>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</si>
  <si>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</si>
  <si>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</si>
  <si>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</si>
  <si>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</si>
  <si>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</si>
  <si>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</si>
  <si>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</si>
  <si>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</si>
  <si>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</si>
  <si>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</si>
  <si>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</si>
  <si>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</si>
  <si>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</si>
  <si>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</si>
  <si>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</si>
  <si>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</si>
  <si>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</si>
  <si>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</si>
  <si>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</si>
  <si>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</si>
  <si>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</si>
  <si>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</si>
  <si>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</si>
  <si>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</si>
  <si>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</si>
  <si>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</si>
  <si>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</si>
  <si>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</si>
  <si>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</si>
  <si>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</si>
  <si>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</si>
  <si>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</si>
  <si>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</si>
  <si>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</si>
  <si>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</si>
  <si>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</si>
  <si>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</si>
  <si>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</si>
  <si>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</si>
  <si>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</si>
  <si>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</si>
  <si>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</si>
  <si>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</si>
  <si>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</si>
  <si>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</si>
  <si>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</si>
  <si>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</si>
  <si>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</si>
  <si>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</si>
  <si>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</si>
  <si>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</si>
  <si>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</si>
  <si>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</si>
  <si>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</si>
  <si>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</si>
  <si>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</si>
  <si>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</si>
  <si>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</si>
  <si>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</si>
  <si>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</si>
  <si>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</si>
  <si>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</si>
  <si>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</si>
  <si>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</si>
  <si>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</si>
  <si>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</si>
  <si>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</si>
  <si>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</si>
  <si>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</si>
  <si>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</si>
  <si>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</si>
  <si>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</si>
  <si>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</si>
  <si>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</si>
  <si>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</si>
  <si>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</si>
  <si>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</si>
  <si>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</si>
  <si>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</si>
  <si>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</si>
  <si>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</si>
  <si>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</si>
  <si>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</si>
  <si>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</si>
  <si>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</si>
  <si>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</si>
  <si>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</si>
  <si>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</si>
  <si>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</si>
  <si>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</si>
  <si>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</si>
  <si>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</si>
  <si>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</si>
  <si>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</si>
  <si>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</si>
  <si>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</si>
  <si>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</si>
  <si>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</si>
  <si>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</si>
  <si>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</si>
  <si>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</si>
  <si>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</si>
  <si>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</si>
  <si>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</si>
  <si>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</si>
  <si>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</si>
  <si>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</si>
  <si>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</si>
  <si>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</si>
  <si>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</si>
  <si>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</si>
  <si>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</si>
  <si>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</si>
  <si>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</si>
  <si>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</si>
  <si>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</si>
  <si>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</si>
  <si>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</si>
  <si>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</si>
  <si>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</si>
  <si>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</si>
  <si>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</si>
  <si>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</si>
  <si>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</si>
  <si>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</si>
  <si>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</si>
  <si>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</si>
  <si>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</si>
  <si>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</si>
  <si>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</si>
  <si>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</si>
  <si>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</si>
  <si>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</si>
  <si>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</si>
  <si>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</si>
  <si>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</si>
  <si>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</si>
  <si>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</si>
  <si>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</si>
  <si>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</si>
  <si>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</si>
  <si>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</si>
  <si>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</si>
  <si>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</si>
  <si>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</si>
  <si>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</si>
  <si>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</si>
  <si>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</si>
  <si>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</si>
  <si>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</si>
  <si>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</si>
  <si>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</si>
  <si>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</si>
  <si>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</si>
  <si>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</si>
  <si>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</si>
  <si>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</si>
  <si>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</si>
  <si>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</si>
  <si>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</si>
  <si>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</si>
  <si>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</si>
  <si>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</si>
  <si>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</si>
  <si>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</si>
  <si>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</si>
  <si>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</si>
  <si>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</si>
  <si>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</si>
  <si>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</si>
  <si>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</si>
  <si>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</si>
  <si>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</si>
  <si>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</si>
  <si>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</si>
  <si>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</si>
  <si>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</si>
  <si>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</si>
  <si>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</si>
  <si>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</si>
  <si>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</si>
  <si>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</si>
  <si>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</si>
  <si>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</si>
  <si>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</si>
  <si>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</si>
  <si>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</si>
  <si>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</si>
  <si>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</si>
  <si>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</si>
  <si>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</si>
  <si>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</si>
  <si>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</si>
  <si>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</si>
  <si>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</si>
  <si>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</si>
  <si>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</si>
  <si>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</si>
  <si>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</si>
  <si>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</si>
  <si>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</si>
  <si>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</si>
  <si>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</si>
  <si>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</si>
  <si>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</si>
  <si>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</si>
  <si>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</si>
  <si>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</si>
  <si>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</si>
  <si>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</si>
  <si>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</si>
  <si>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</si>
  <si>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</si>
  <si>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</si>
  <si>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</si>
  <si>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</si>
  <si>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</si>
  <si>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</si>
  <si>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</si>
  <si>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</si>
  <si>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</si>
  <si>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</si>
  <si>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</si>
  <si>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</si>
  <si>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</si>
  <si>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</si>
  <si>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</si>
  <si>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</si>
  <si>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</si>
  <si>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</si>
  <si>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</si>
  <si>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</si>
  <si>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</si>
  <si>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</si>
  <si>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</si>
  <si>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</si>
  <si>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</si>
  <si>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</si>
  <si>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</si>
  <si>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</si>
  <si>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</si>
  <si>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</si>
  <si>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</si>
  <si>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</si>
  <si>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</si>
  <si>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</si>
  <si>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</si>
  <si>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</si>
  <si>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</si>
  <si>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</si>
  <si>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</si>
  <si>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</si>
  <si>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</si>
  <si>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</si>
  <si>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</si>
  <si>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</si>
  <si>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</si>
  <si>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</si>
  <si>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</si>
  <si>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</si>
  <si>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</si>
  <si>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</si>
  <si>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</si>
  <si>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</si>
  <si>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</si>
  <si>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</si>
  <si>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</si>
  <si>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</si>
  <si>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</si>
  <si>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</si>
  <si>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</si>
  <si>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</si>
  <si>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</si>
  <si>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</si>
  <si>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</si>
  <si>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</si>
  <si>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</si>
  <si>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</si>
  <si>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</si>
  <si>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</si>
  <si>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</si>
  <si>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</si>
  <si>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</si>
  <si>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</si>
  <si>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</si>
  <si>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</si>
  <si>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</si>
  <si>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</si>
  <si>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</si>
  <si>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</si>
  <si>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</si>
  <si>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</si>
  <si>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</si>
  <si>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</si>
  <si>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</si>
  <si>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</si>
  <si>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</si>
  <si>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</si>
  <si>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</si>
  <si>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</si>
  <si>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</si>
  <si>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</si>
  <si>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</si>
  <si>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</si>
  <si>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</si>
  <si>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</si>
  <si>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</si>
  <si>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</si>
  <si>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</si>
  <si>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</si>
  <si>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</si>
  <si>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</si>
  <si>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</si>
  <si>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</si>
  <si>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</si>
  <si>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</si>
  <si>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</si>
  <si>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</si>
  <si>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</si>
  <si>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</si>
  <si>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</si>
  <si>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</si>
  <si>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</si>
  <si>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</si>
  <si>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</si>
  <si>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</si>
  <si>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</si>
  <si>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</si>
  <si>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</si>
  <si>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</si>
  <si>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</si>
  <si>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</si>
  <si>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</si>
  <si>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</si>
  <si>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</si>
  <si>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</si>
  <si>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</si>
  <si>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</si>
  <si>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</si>
  <si>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</si>
  <si>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</si>
  <si>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</si>
  <si>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</si>
  <si>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</si>
  <si>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</si>
  <si>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</si>
  <si>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</si>
  <si>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</si>
  <si>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</si>
  <si>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</si>
  <si>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</si>
  <si>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</si>
  <si>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</si>
  <si>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</si>
  <si>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</si>
  <si>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</si>
  <si>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</si>
  <si>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</si>
  <si>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</si>
  <si>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</si>
  <si>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</si>
  <si>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</si>
  <si>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</si>
  <si>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</si>
  <si>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</si>
  <si>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</si>
  <si>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</si>
  <si>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</si>
  <si>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</si>
  <si>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</si>
  <si>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</si>
  <si>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</si>
  <si>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</si>
  <si>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</si>
  <si>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</si>
  <si>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</si>
  <si>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</si>
  <si>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</si>
  <si>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</si>
  <si>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</si>
  <si>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</si>
  <si>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</si>
  <si>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</si>
  <si>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</si>
  <si>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</si>
  <si>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</si>
  <si>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</si>
  <si>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</si>
  <si>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</si>
  <si>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</si>
  <si>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</si>
  <si>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</si>
  <si>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</si>
  <si>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</si>
  <si>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</si>
  <si>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</si>
  <si>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</si>
  <si>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</si>
  <si>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</si>
  <si>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</si>
  <si>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</si>
  <si>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</si>
  <si>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</si>
  <si>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</si>
  <si>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</si>
  <si>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</si>
  <si>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</si>
  <si>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</si>
  <si>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</si>
  <si>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</si>
  <si>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</si>
  <si>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</si>
  <si>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</si>
  <si>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</si>
  <si>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</si>
  <si>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</si>
  <si>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</si>
  <si>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</si>
  <si>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</si>
  <si>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</si>
  <si>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</si>
  <si>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</si>
  <si>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</si>
  <si>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</si>
  <si>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</si>
  <si>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</si>
  <si>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</si>
  <si>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</si>
  <si>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</si>
  <si>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</si>
  <si>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</si>
  <si>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</si>
  <si>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</si>
  <si>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</si>
  <si>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</si>
  <si>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</si>
  <si>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</si>
  <si>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</si>
  <si>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</si>
  <si>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</si>
  <si>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</si>
  <si>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</si>
  <si>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</si>
  <si>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</si>
  <si>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</si>
  <si>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</si>
  <si>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</si>
  <si>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</si>
  <si>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</si>
  <si>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</si>
  <si>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</si>
  <si>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</si>
  <si>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</si>
  <si>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</si>
  <si>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</si>
  <si>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</si>
  <si>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</si>
  <si>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</si>
  <si>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</si>
  <si>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</si>
  <si>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</si>
  <si>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</si>
  <si>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</si>
  <si>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</si>
  <si>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</si>
  <si>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</si>
  <si>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</si>
  <si>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</si>
  <si>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</si>
  <si>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</si>
  <si>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</si>
  <si>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</si>
  <si>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</si>
  <si>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</si>
  <si>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</si>
  <si>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</si>
  <si>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</si>
  <si>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</si>
  <si>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</si>
  <si>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</si>
  <si>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</si>
  <si>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</si>
  <si>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</si>
  <si>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</si>
  <si>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</si>
  <si>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</si>
  <si>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</si>
  <si>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</si>
  <si>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</si>
  <si>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</si>
  <si>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</si>
  <si>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</si>
  <si>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</si>
  <si>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</si>
  <si>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</si>
  <si>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</si>
  <si>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</si>
  <si>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</si>
  <si>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</si>
  <si>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</si>
  <si>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</si>
  <si>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</si>
  <si>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</si>
  <si>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</si>
  <si>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</si>
  <si>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</si>
  <si>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</si>
  <si>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</si>
  <si>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</si>
  <si>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</si>
  <si>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</si>
  <si>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</si>
  <si>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</si>
  <si>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</si>
  <si>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</si>
  <si>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</si>
  <si>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</si>
  <si>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</si>
  <si>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</si>
  <si>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</si>
  <si>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</si>
  <si>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</si>
  <si>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</si>
  <si>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</si>
  <si>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</si>
  <si>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</si>
  <si>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</si>
  <si>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</si>
  <si>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</si>
  <si>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</si>
  <si>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</si>
  <si>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</si>
  <si>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</si>
  <si>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</si>
  <si>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</si>
  <si>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</si>
  <si>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</si>
  <si>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</si>
  <si>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</si>
  <si>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</si>
  <si>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</si>
  <si>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</si>
  <si>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</si>
  <si>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</si>
  <si>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</si>
  <si>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</si>
  <si>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</si>
  <si>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</si>
  <si>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</si>
  <si>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</si>
  <si>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</si>
  <si>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</si>
  <si>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</si>
  <si>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</si>
  <si>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</si>
  <si>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</si>
  <si>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</si>
  <si>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</si>
  <si>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</si>
  <si>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</si>
  <si>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</si>
  <si>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</si>
  <si>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</si>
  <si>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</si>
  <si>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</si>
  <si>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</si>
  <si>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</si>
  <si>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</si>
  <si>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</si>
  <si>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</si>
  <si>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</si>
  <si>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</si>
  <si>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</si>
  <si>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</si>
  <si>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</si>
  <si>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</si>
  <si>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</si>
  <si>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</si>
  <si>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</si>
  <si>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</si>
  <si>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</si>
  <si>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</si>
  <si>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</si>
  <si>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</si>
  <si>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</si>
  <si>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</si>
  <si>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</si>
  <si>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</si>
  <si>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</si>
  <si>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</si>
  <si>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</si>
  <si>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</si>
  <si>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</si>
  <si>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</si>
  <si>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</si>
  <si>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</si>
  <si>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</si>
  <si>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</si>
  <si>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</si>
  <si>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</si>
  <si>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</si>
  <si>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</si>
  <si>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</si>
  <si>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</si>
  <si>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</si>
  <si>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</si>
  <si>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</si>
  <si>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</si>
  <si>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</si>
  <si>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</si>
  <si>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</si>
  <si>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</si>
  <si>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</si>
  <si>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</si>
  <si>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</si>
  <si>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</si>
  <si>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</si>
  <si>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</si>
  <si>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</si>
  <si>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</si>
  <si>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</si>
  <si>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</si>
  <si>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</si>
  <si>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</si>
  <si>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</si>
  <si>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</si>
  <si>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</si>
  <si>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</si>
  <si>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</si>
  <si>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</si>
  <si>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</si>
  <si>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</si>
  <si>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</si>
  <si>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</si>
  <si>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</si>
  <si>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</si>
  <si>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</si>
  <si>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</si>
  <si>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</si>
  <si>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</si>
  <si>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</si>
  <si>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</si>
  <si>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</si>
  <si>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</si>
  <si>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</si>
  <si>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</si>
  <si>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</si>
  <si>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</si>
  <si>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</si>
  <si>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</si>
  <si>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</si>
  <si>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</si>
  <si>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</si>
  <si>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</si>
  <si>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</si>
  <si>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</si>
  <si>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</si>
  <si>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</si>
  <si>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</si>
  <si>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</si>
  <si>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</si>
  <si>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</si>
  <si>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</si>
  <si>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</si>
  <si>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</si>
  <si>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</si>
  <si>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</si>
  <si>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</si>
  <si>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</si>
  <si>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</si>
  <si>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</si>
  <si>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</si>
  <si>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</si>
  <si>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</si>
  <si>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</si>
  <si>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</si>
  <si>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</si>
  <si>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</si>
  <si>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</si>
  <si>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</si>
  <si>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</si>
  <si>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</si>
  <si>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</si>
  <si>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</si>
  <si>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</si>
  <si>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</si>
  <si>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</si>
  <si>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</si>
  <si>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</si>
  <si>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</si>
  <si>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</si>
  <si>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</si>
  <si>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</si>
  <si>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</si>
  <si>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</si>
  <si>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</si>
  <si>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</si>
  <si>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</si>
  <si>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</si>
  <si>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</si>
  <si>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</si>
  <si>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</si>
  <si>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</si>
  <si>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</si>
  <si>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</si>
  <si>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</si>
  <si>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</si>
  <si>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</si>
  <si>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</si>
  <si>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</si>
  <si>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</si>
  <si>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</si>
  <si>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</si>
  <si>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</si>
  <si>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</si>
  <si>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</si>
  <si>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</si>
  <si>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</si>
  <si>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</si>
  <si>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</si>
  <si>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</si>
  <si>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</si>
  <si>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</si>
  <si>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</si>
  <si>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</si>
  <si>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</si>
  <si>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</si>
  <si>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</si>
  <si>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</si>
  <si>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</si>
  <si>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</si>
  <si>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</si>
  <si>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</si>
  <si>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</si>
  <si>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</si>
  <si>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</si>
  <si>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</si>
  <si>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</si>
  <si>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</si>
  <si>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</si>
  <si>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</si>
  <si>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</si>
  <si>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</si>
  <si>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</si>
  <si>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</si>
  <si>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</si>
  <si>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</si>
  <si>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</si>
  <si>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</si>
  <si>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</si>
  <si>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</si>
  <si>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</si>
  <si>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</si>
  <si>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</si>
  <si>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</si>
  <si>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</si>
  <si>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</si>
  <si>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</si>
  <si>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</si>
  <si>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</si>
  <si>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</si>
  <si>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</si>
  <si>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</si>
  <si>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</si>
  <si>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</si>
  <si>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</si>
  <si>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</si>
  <si>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</si>
  <si>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</si>
  <si>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</si>
  <si>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</si>
  <si>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</si>
  <si>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</si>
  <si>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</si>
  <si>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</si>
  <si>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</si>
  <si>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</si>
  <si>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</si>
  <si>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</si>
  <si>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</si>
  <si>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</si>
  <si>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</si>
  <si>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</si>
  <si>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</si>
  <si>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</si>
  <si>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</si>
  <si>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</si>
  <si>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</si>
  <si>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</si>
  <si>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</si>
  <si>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</si>
  <si>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</si>
  <si>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</si>
  <si>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</si>
  <si>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</si>
  <si>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</si>
  <si>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</si>
  <si>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</si>
  <si>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</si>
  <si>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</si>
  <si>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</si>
  <si>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</si>
  <si>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</si>
  <si>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</si>
  <si>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</si>
  <si>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</si>
  <si>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</si>
  <si>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</si>
  <si>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</si>
  <si>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</si>
  <si>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</si>
  <si>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</si>
  <si>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</si>
  <si>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</si>
  <si>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</si>
  <si>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</si>
  <si>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</si>
  <si>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</si>
  <si>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</si>
  <si>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</si>
  <si>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</si>
  <si>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</si>
  <si>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</si>
  <si>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</si>
  <si>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</si>
  <si>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</si>
  <si>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</si>
  <si>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</si>
  <si>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</si>
  <si>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</si>
  <si>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</si>
  <si>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</si>
  <si>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</si>
  <si>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</si>
  <si>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</si>
  <si>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</si>
  <si>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</si>
  <si>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</si>
  <si>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</si>
  <si>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</si>
  <si>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</si>
  <si>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</si>
  <si>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</si>
  <si>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</si>
  <si>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</si>
  <si>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</si>
  <si>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</si>
  <si>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</si>
  <si>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</si>
  <si>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</si>
  <si>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</si>
  <si>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</si>
  <si>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</si>
  <si>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</si>
  <si>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</si>
  <si>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</si>
  <si>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</si>
  <si>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</si>
  <si>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</si>
  <si>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</si>
  <si>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</si>
  <si>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</si>
  <si>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</si>
  <si>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</si>
  <si>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</si>
  <si>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</si>
  <si>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</si>
  <si>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</si>
  <si>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</si>
  <si>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</si>
  <si>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</si>
  <si>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</si>
  <si>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</si>
  <si>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</si>
  <si>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</si>
  <si>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</si>
  <si>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</si>
  <si>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</si>
  <si>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</si>
  <si>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</si>
  <si>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</si>
  <si>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</si>
  <si>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</si>
  <si>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</si>
  <si>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</si>
  <si>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</si>
  <si>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</si>
  <si>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</si>
  <si>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</si>
  <si>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</si>
  <si>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</si>
  <si>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</si>
  <si>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</si>
  <si>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</si>
  <si>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</si>
  <si>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</si>
  <si>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</si>
  <si>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</si>
  <si>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</si>
  <si>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</si>
  <si>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</si>
  <si>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</si>
  <si>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</si>
  <si>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</si>
  <si>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</si>
  <si>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</si>
  <si>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</si>
  <si>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</si>
  <si>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</si>
  <si>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</si>
  <si>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</si>
  <si>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</si>
  <si>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</si>
  <si>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</si>
  <si>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</si>
  <si>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</si>
  <si>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</si>
  <si>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</si>
  <si>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</si>
  <si>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</si>
  <si>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</si>
  <si>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</si>
  <si>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</si>
  <si>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</si>
  <si>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</si>
  <si>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</si>
  <si>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</si>
  <si>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</si>
  <si>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</si>
  <si>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</si>
  <si>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</si>
  <si>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</si>
  <si>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</si>
  <si>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</si>
  <si>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</si>
  <si>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</si>
  <si>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</si>
  <si>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</si>
  <si>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</si>
  <si>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</si>
  <si>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</si>
  <si>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</si>
  <si>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</si>
  <si>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</si>
  <si>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</si>
  <si>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</si>
  <si>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</si>
  <si>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</si>
  <si>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</si>
  <si>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</si>
  <si>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</si>
  <si>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</si>
  <si>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</si>
  <si>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</si>
  <si>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</si>
  <si>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</si>
  <si>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</si>
  <si>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</si>
  <si>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</si>
  <si>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</si>
  <si>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</si>
  <si>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</si>
  <si>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</si>
  <si>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</si>
  <si>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</si>
  <si>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</si>
  <si>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</si>
  <si>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</si>
  <si>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</si>
  <si>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</si>
  <si>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</si>
  <si>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</si>
  <si>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</si>
  <si>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</si>
  <si>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</si>
  <si>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</si>
  <si>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</si>
  <si>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</si>
  <si>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</si>
  <si>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</si>
  <si>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</si>
  <si>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</si>
  <si>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</si>
  <si>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</si>
  <si>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</si>
  <si>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</si>
  <si>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</si>
  <si>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</si>
  <si>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</si>
  <si>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</si>
  <si>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</si>
  <si>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</si>
  <si>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</si>
  <si>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</si>
  <si>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</si>
  <si>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</si>
  <si>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</si>
  <si>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</si>
  <si>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</si>
  <si>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</si>
  <si>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</si>
  <si>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</si>
  <si>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</si>
  <si>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</si>
  <si>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</si>
  <si>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</si>
  <si>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</si>
  <si>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</si>
  <si>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</si>
  <si>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</si>
  <si>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</si>
  <si>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</si>
  <si>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</si>
  <si>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</si>
  <si>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</si>
  <si>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</si>
  <si>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</si>
  <si>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</si>
  <si>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</si>
  <si>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</si>
  <si>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</si>
  <si>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</si>
  <si>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</si>
  <si>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</si>
  <si>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</si>
  <si>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</si>
  <si>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</si>
  <si>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</si>
  <si>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</si>
  <si>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</si>
  <si>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</si>
  <si>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</si>
  <si>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</si>
  <si>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</si>
  <si>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</si>
  <si>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</si>
  <si>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</si>
  <si>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</si>
  <si>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</si>
  <si>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</si>
  <si>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</si>
  <si>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</si>
  <si>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</si>
  <si>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</si>
  <si>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</si>
  <si>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</si>
  <si>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</si>
  <si>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</si>
  <si>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</si>
  <si>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</si>
  <si>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</si>
  <si>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</si>
  <si>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</si>
  <si>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</si>
  <si>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</si>
  <si>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</si>
  <si>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</si>
  <si>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</si>
  <si>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</si>
  <si>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</si>
  <si>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</si>
  <si>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</si>
  <si>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</si>
  <si>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</si>
  <si>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</si>
  <si>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</si>
  <si>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</si>
  <si>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</si>
  <si>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</si>
  <si>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</si>
  <si>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</si>
  <si>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</si>
  <si>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</si>
  <si>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</si>
  <si>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</si>
  <si>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</si>
  <si>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</si>
  <si>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</si>
  <si>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</si>
  <si>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</si>
  <si>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</si>
  <si>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</si>
  <si>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</si>
  <si>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</si>
  <si>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</si>
  <si>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</si>
  <si>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</si>
  <si>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</si>
  <si>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</si>
  <si>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</si>
  <si>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</si>
  <si>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</si>
  <si>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</si>
  <si>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</si>
  <si>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</si>
  <si>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</si>
  <si>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</si>
  <si>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</si>
  <si>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</si>
  <si>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</si>
  <si>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</si>
  <si>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</si>
  <si>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</si>
  <si>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</si>
  <si>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</si>
  <si>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</si>
  <si>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</si>
  <si>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</si>
  <si>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</si>
  <si>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</si>
  <si>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</si>
  <si>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</si>
  <si>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</si>
  <si>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</si>
  <si>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</si>
  <si>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</si>
  <si>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</si>
  <si>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</si>
  <si>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</si>
  <si>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</si>
  <si>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</si>
  <si>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</si>
  <si>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</si>
  <si>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</si>
  <si>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</si>
  <si>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</si>
  <si>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</si>
  <si>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</si>
  <si>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</si>
  <si>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</si>
  <si>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</si>
  <si>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</si>
  <si>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</si>
  <si>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</si>
  <si>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</si>
  <si>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</si>
  <si>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</si>
  <si>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</si>
  <si>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</si>
  <si>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</si>
  <si>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</si>
  <si>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</si>
  <si>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</si>
  <si>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</si>
  <si>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</si>
  <si>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</si>
  <si>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</si>
  <si>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</si>
  <si>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</si>
  <si>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</si>
  <si>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</si>
  <si>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</si>
  <si>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</si>
  <si>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</si>
  <si>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</si>
  <si>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</si>
  <si>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</si>
  <si>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</si>
  <si>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</si>
  <si>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</si>
  <si>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</si>
  <si>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</si>
  <si>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</si>
  <si>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</si>
  <si>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</si>
  <si>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</si>
  <si>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</si>
  <si>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</si>
  <si>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</si>
  <si>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</si>
  <si>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</si>
  <si>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</si>
  <si>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</si>
  <si>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</si>
  <si>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</si>
  <si>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</si>
  <si>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</si>
  <si>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</si>
  <si>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</si>
  <si>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</si>
  <si>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</si>
  <si>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</si>
  <si>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</si>
  <si>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</si>
  <si>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</si>
  <si>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</si>
  <si>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</si>
  <si>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</si>
  <si>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</si>
  <si>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</si>
  <si>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</si>
  <si>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</si>
  <si>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</si>
  <si>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</si>
  <si>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</si>
  <si>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</si>
  <si>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</si>
  <si>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</si>
  <si>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</si>
  <si>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</si>
  <si>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</si>
  <si>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</si>
  <si>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</si>
  <si>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</si>
  <si>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</si>
  <si>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</si>
  <si>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</si>
  <si>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</si>
  <si>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</si>
  <si>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</si>
  <si>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</si>
  <si>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</si>
  <si>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</si>
  <si>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</si>
  <si>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</si>
  <si>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</si>
  <si>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</si>
  <si>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</si>
  <si>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</si>
  <si>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</si>
  <si>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</si>
  <si>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</si>
  <si>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</si>
  <si>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</si>
  <si>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</si>
  <si>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</si>
  <si>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</si>
  <si>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</si>
  <si>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</si>
  <si>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</si>
  <si>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</si>
  <si>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</si>
  <si>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</si>
  <si>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</si>
  <si>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</si>
  <si>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</si>
  <si>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</si>
  <si>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</si>
  <si>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</si>
  <si>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</si>
  <si>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</si>
  <si>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</si>
  <si>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</si>
  <si>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</si>
  <si>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</si>
  <si>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</si>
  <si>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</si>
  <si>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</si>
  <si>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</si>
  <si>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</si>
  <si>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</si>
  <si>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</si>
  <si>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</si>
  <si>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</si>
  <si>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</si>
  <si>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</si>
  <si>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</si>
  <si>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</si>
  <si>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</si>
  <si>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</si>
  <si>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</si>
  <si>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</si>
  <si>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</si>
  <si>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</si>
  <si>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</si>
  <si>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</si>
  <si>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</si>
  <si>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</si>
  <si>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</si>
  <si>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</si>
  <si>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</si>
  <si>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</si>
  <si>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</si>
  <si>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</si>
  <si>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</si>
  <si>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</si>
  <si>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</si>
  <si>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</si>
  <si>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</si>
  <si>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</si>
  <si>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</si>
  <si>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</si>
  <si>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</si>
  <si>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</si>
  <si>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</si>
  <si>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</si>
  <si>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</si>
  <si>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</si>
  <si>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</si>
  <si>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</si>
  <si>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</si>
  <si>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</si>
  <si>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</si>
  <si>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</si>
  <si>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</si>
  <si>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</si>
  <si>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</si>
  <si>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</si>
  <si>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</si>
  <si>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</si>
  <si>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</si>
  <si>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</si>
  <si>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</si>
  <si>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</si>
  <si>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</si>
  <si>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</si>
  <si>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</si>
  <si>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</si>
  <si>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</si>
  <si>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</si>
  <si>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</si>
  <si>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</si>
  <si>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</si>
  <si>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</si>
  <si>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</si>
  <si>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</si>
  <si>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</si>
  <si>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</si>
  <si>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</si>
  <si>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</si>
  <si>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</si>
  <si>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</si>
  <si>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</si>
  <si>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</si>
  <si>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</si>
  <si>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</si>
  <si>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</si>
  <si>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</si>
  <si>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</si>
  <si>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</si>
  <si>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</si>
  <si>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</si>
  <si>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</si>
  <si>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</si>
  <si>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</si>
  <si>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</si>
  <si>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</si>
  <si>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</si>
  <si>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</si>
  <si>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</si>
  <si>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</si>
  <si>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</si>
  <si>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</si>
  <si>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</si>
  <si>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</si>
  <si>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</si>
  <si>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</si>
  <si>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</si>
  <si>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</si>
  <si>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</si>
  <si>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</si>
  <si>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</si>
  <si>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</si>
  <si>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</si>
  <si>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</si>
  <si>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</si>
  <si>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</si>
  <si>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</si>
  <si>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</si>
  <si>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</si>
  <si>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</si>
  <si>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</si>
  <si>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</si>
  <si>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</si>
  <si>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</si>
  <si>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</si>
  <si>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</si>
  <si>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</si>
  <si>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</si>
  <si>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</si>
  <si>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</si>
  <si>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</si>
  <si>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</si>
  <si>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</si>
  <si>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</si>
  <si>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</si>
  <si>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</si>
  <si>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</si>
  <si>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</si>
  <si>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</si>
  <si>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</si>
  <si>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</si>
  <si>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</si>
  <si>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</si>
  <si>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</si>
  <si>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</si>
  <si>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</si>
  <si>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</si>
  <si>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</si>
  <si>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</si>
  <si>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</si>
  <si>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</si>
  <si>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</si>
  <si>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</si>
  <si>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</si>
  <si>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</si>
  <si>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</si>
  <si>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</si>
  <si>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</si>
  <si>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</si>
  <si>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</si>
  <si>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</si>
  <si>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</si>
  <si>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</si>
  <si>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</si>
  <si>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</si>
  <si>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</si>
  <si>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</si>
  <si>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</si>
  <si>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</si>
  <si>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</si>
  <si>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</si>
  <si>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</si>
  <si>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</si>
  <si>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</si>
  <si>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</si>
  <si>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</si>
  <si>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</si>
  <si>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</si>
  <si>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</si>
  <si>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</si>
  <si>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</si>
  <si>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</si>
  <si>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</si>
  <si>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</si>
  <si>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</si>
  <si>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</si>
  <si>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</si>
  <si>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</si>
  <si>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</si>
  <si>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</si>
  <si>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</si>
  <si>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</si>
  <si>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</si>
  <si>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</si>
  <si>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</si>
  <si>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</si>
  <si>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</si>
  <si>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</si>
  <si>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</si>
  <si>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</si>
  <si>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</si>
  <si>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</si>
  <si>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</si>
  <si>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</si>
  <si>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</si>
  <si>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</si>
  <si>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</si>
  <si>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</si>
  <si>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</si>
  <si>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</si>
  <si>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</si>
  <si>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</si>
  <si>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</si>
  <si>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</si>
  <si>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</si>
  <si>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</si>
  <si>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</si>
  <si>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</si>
  <si>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</si>
  <si>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</si>
  <si>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</si>
  <si>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</si>
  <si>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</si>
  <si>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</si>
  <si>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</si>
  <si>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</si>
  <si>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</si>
  <si>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</si>
  <si>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</si>
  <si>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</si>
  <si>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</si>
  <si>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</si>
  <si>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</si>
  <si>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</si>
  <si>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</si>
  <si>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</si>
  <si>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</si>
  <si>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</si>
  <si>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</si>
  <si>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</si>
  <si>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</si>
  <si>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</si>
  <si>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</si>
  <si>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</si>
  <si>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</si>
  <si>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</si>
  <si>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</si>
  <si>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</si>
  <si>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</si>
  <si>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</si>
  <si>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</si>
  <si>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</si>
  <si>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</si>
  <si>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</si>
  <si>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</si>
  <si>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</si>
  <si>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</si>
  <si>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</si>
  <si>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</si>
  <si>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</si>
  <si>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</si>
  <si>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</si>
  <si>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</si>
  <si>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</si>
  <si>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</si>
  <si>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</si>
  <si>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</si>
  <si>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</si>
  <si>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</si>
  <si>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</si>
  <si>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</si>
  <si>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</si>
  <si>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</si>
  <si>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</si>
  <si>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</si>
  <si>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</si>
  <si>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</si>
  <si>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</si>
  <si>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</si>
  <si>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</si>
  <si>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</si>
  <si>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</si>
  <si>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</si>
  <si>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</si>
  <si>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</si>
  <si>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</si>
  <si>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</si>
  <si>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</si>
  <si>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</si>
  <si>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</si>
  <si>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</si>
  <si>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</si>
  <si>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</si>
  <si>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</si>
  <si>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</si>
  <si>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</si>
  <si>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</si>
  <si>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</si>
  <si>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</si>
  <si>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</si>
  <si>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</si>
  <si>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</si>
  <si>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</si>
  <si>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</si>
  <si>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</si>
  <si>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</si>
  <si>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</si>
  <si>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</si>
  <si>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</si>
  <si>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</si>
  <si>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</si>
  <si>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</si>
  <si>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</si>
  <si>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</si>
  <si>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</si>
  <si>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</si>
  <si>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</si>
  <si>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</si>
  <si>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</si>
  <si>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</si>
  <si>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</si>
  <si>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</si>
  <si>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</si>
  <si>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</si>
  <si>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</si>
  <si>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</si>
  <si>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</si>
  <si>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</si>
  <si>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</si>
  <si>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</si>
  <si>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</si>
  <si>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</si>
  <si>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</si>
  <si>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</si>
  <si>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</si>
  <si>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</si>
  <si>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</si>
  <si>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</si>
  <si>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</si>
  <si>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</si>
  <si>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</si>
  <si>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</si>
  <si>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</si>
  <si>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</si>
  <si>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</si>
  <si>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</si>
  <si>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</si>
  <si>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</si>
  <si>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</si>
  <si>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</si>
  <si>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</si>
  <si>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</si>
  <si>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</si>
  <si>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</si>
  <si>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</si>
  <si>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</si>
  <si>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</si>
  <si>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</si>
  <si>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</si>
  <si>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</si>
  <si>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</si>
  <si>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</si>
  <si>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</si>
  <si>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</si>
  <si>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</si>
  <si>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</si>
  <si>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</si>
  <si>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</si>
  <si>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</si>
  <si>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</si>
  <si>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</si>
  <si>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</si>
  <si>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</si>
  <si>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</si>
  <si>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</si>
  <si>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</si>
  <si>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</si>
  <si>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</si>
  <si>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</si>
  <si>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</si>
  <si>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</si>
  <si>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</si>
  <si>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</si>
  <si>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</si>
  <si>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</si>
  <si>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</si>
  <si>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</si>
  <si>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</si>
  <si>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</si>
  <si>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</si>
  <si>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</si>
  <si>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</si>
  <si>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</si>
  <si>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</si>
  <si>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</si>
  <si>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</si>
  <si>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</si>
  <si>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</si>
  <si>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</si>
  <si>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</si>
  <si>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</si>
  <si>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</si>
  <si>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</si>
  <si>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</si>
  <si>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</si>
  <si>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</si>
  <si>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</si>
  <si>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</si>
  <si>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</si>
  <si>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</si>
  <si>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</si>
  <si>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</si>
  <si>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</si>
  <si>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</si>
  <si>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</si>
  <si>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</si>
  <si>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</si>
  <si>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</si>
  <si>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</si>
  <si>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</si>
  <si>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</si>
  <si>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</si>
  <si>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</si>
  <si>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</si>
  <si>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</si>
  <si>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</si>
  <si>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</si>
  <si>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</si>
  <si>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</si>
  <si>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</si>
  <si>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</si>
  <si>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</si>
  <si>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</si>
  <si>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</si>
  <si>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</si>
  <si>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</si>
  <si>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</si>
  <si>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</si>
  <si>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</si>
  <si>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</si>
  <si>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</si>
  <si>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</si>
  <si>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</si>
  <si>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</si>
  <si>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</si>
  <si>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</si>
  <si>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</si>
  <si>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</si>
  <si>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</si>
  <si>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</si>
  <si>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</si>
  <si>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</si>
  <si>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</si>
  <si>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</si>
  <si>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</si>
  <si>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</si>
  <si>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</si>
  <si>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</si>
  <si>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</si>
  <si>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</si>
  <si>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</si>
  <si>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</si>
  <si>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</si>
  <si>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</si>
  <si>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</si>
  <si>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</si>
  <si>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</si>
  <si>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</si>
  <si>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</si>
  <si>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</si>
  <si>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</si>
  <si>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</si>
  <si>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</si>
  <si>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</si>
  <si>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</si>
  <si>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</si>
  <si>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</si>
  <si>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</si>
  <si>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</si>
  <si>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</si>
  <si>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</si>
  <si>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</si>
  <si>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</si>
  <si>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</si>
  <si>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</si>
  <si>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</si>
  <si>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</si>
  <si>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</si>
  <si>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</si>
  <si>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</si>
  <si>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</si>
  <si>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</si>
  <si>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</si>
  <si>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</si>
  <si>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</si>
  <si>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</si>
  <si>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</si>
  <si>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</si>
  <si>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</si>
  <si>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</si>
  <si>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</si>
  <si>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</si>
  <si>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</si>
  <si>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</si>
  <si>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</si>
  <si>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</si>
  <si>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</si>
  <si>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</si>
  <si>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</si>
  <si>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</si>
  <si>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</si>
  <si>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</si>
  <si>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</si>
  <si>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</si>
  <si>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</si>
  <si>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</si>
  <si>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</si>
  <si>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</si>
  <si>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</si>
  <si>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</si>
  <si>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</si>
  <si>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</si>
  <si>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</si>
  <si>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</si>
  <si>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</si>
  <si>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</si>
  <si>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</si>
  <si>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</si>
  <si>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</si>
  <si>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</si>
  <si>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</si>
  <si>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</si>
  <si>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</si>
  <si>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</si>
  <si>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</si>
  <si>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</si>
  <si>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</si>
  <si>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</si>
  <si>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</si>
  <si>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</si>
  <si>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</si>
  <si>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</si>
  <si>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</si>
  <si>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</si>
  <si>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</si>
  <si>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</si>
  <si>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</si>
  <si>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</si>
  <si>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</si>
  <si>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</si>
  <si>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</si>
  <si>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</si>
  <si>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</si>
  <si>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</si>
  <si>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</si>
  <si>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</si>
  <si>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</si>
  <si>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</si>
  <si>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</si>
  <si>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</si>
  <si>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</si>
  <si>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</si>
  <si>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</si>
  <si>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</si>
  <si>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</si>
  <si>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</si>
  <si>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</si>
  <si>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</si>
  <si>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</si>
  <si>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</si>
  <si>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</si>
  <si>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</si>
  <si>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</si>
  <si>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</si>
  <si>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</si>
  <si>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</si>
  <si>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</si>
  <si>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</si>
  <si>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</si>
  <si>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</si>
  <si>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</si>
  <si>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</si>
  <si>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</si>
  <si>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</si>
  <si>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</si>
  <si>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</si>
  <si>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</si>
  <si>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</si>
  <si>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</si>
  <si>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</si>
  <si>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</si>
  <si>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</si>
  <si>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</si>
  <si>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</si>
  <si>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</si>
  <si>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</si>
  <si>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</si>
  <si>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</si>
  <si>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</si>
  <si>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</si>
  <si>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</si>
  <si>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</si>
  <si>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</si>
  <si>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</si>
  <si>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</si>
  <si>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</si>
  <si>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</si>
  <si>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</si>
  <si>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</si>
  <si>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</si>
  <si>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</si>
  <si>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</si>
  <si>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</si>
  <si>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</si>
  <si>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</si>
  <si>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</si>
  <si>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</si>
  <si>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</si>
  <si>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</si>
  <si>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</si>
  <si>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</si>
  <si>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</si>
  <si>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</si>
  <si>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</si>
  <si>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</si>
  <si>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</si>
  <si>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</si>
  <si>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</si>
  <si>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</si>
  <si>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</si>
  <si>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</si>
  <si>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</si>
  <si>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</si>
  <si>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</si>
  <si>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</si>
  <si>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</si>
  <si>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</si>
  <si>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</si>
  <si>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</si>
  <si>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</si>
  <si>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</si>
  <si>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</si>
  <si>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</si>
  <si>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</si>
  <si>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</si>
  <si>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</si>
  <si>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</si>
  <si>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</si>
  <si>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</si>
  <si>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</si>
  <si>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</si>
  <si>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</si>
  <si>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</si>
  <si>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</si>
  <si>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</si>
  <si>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</si>
  <si>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</si>
  <si>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</si>
  <si>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</si>
  <si>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</si>
  <si>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</si>
  <si>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</si>
  <si>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</si>
  <si>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</si>
  <si>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</si>
  <si>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</si>
  <si>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</si>
  <si>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</si>
  <si>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</si>
  <si>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</si>
  <si>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</si>
  <si>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</si>
  <si>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</si>
  <si>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</si>
  <si>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</si>
  <si>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</si>
  <si>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</si>
  <si>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</si>
  <si>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</si>
  <si>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</si>
  <si>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</si>
  <si>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</si>
  <si>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</si>
  <si>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</si>
  <si>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</si>
  <si>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</si>
  <si>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</si>
  <si>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</si>
  <si>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</si>
  <si>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</si>
  <si>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</si>
  <si>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</si>
  <si>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</si>
  <si>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</si>
  <si>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</si>
  <si>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</si>
  <si>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</si>
  <si>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</si>
  <si>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</si>
  <si>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</si>
  <si>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</si>
  <si>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</si>
  <si>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</si>
  <si>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</si>
  <si>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</si>
  <si>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</si>
  <si>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</si>
  <si>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</si>
  <si>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</si>
  <si>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</si>
  <si>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</si>
  <si>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</si>
  <si>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</si>
  <si>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</si>
  <si>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</si>
  <si>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</si>
  <si>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</si>
  <si>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</si>
  <si>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</si>
  <si>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</si>
  <si>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</si>
  <si>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</si>
  <si>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</si>
  <si>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</si>
  <si>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</si>
  <si>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</si>
  <si>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</si>
  <si>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</si>
  <si>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</si>
  <si>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</si>
  <si>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</si>
  <si>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</si>
  <si>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</si>
  <si>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</si>
  <si>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</si>
  <si>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</si>
  <si>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</si>
  <si>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</si>
  <si>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</si>
  <si>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</si>
  <si>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</si>
  <si>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</si>
  <si>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</si>
  <si>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</si>
  <si>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</si>
  <si>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</si>
  <si>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</si>
  <si>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</si>
  <si>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</si>
  <si>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</si>
  <si>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</si>
  <si>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</si>
  <si>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</si>
  <si>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</si>
  <si>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</si>
  <si>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</si>
  <si>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</si>
  <si>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</si>
  <si>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</si>
  <si>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</si>
  <si>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</si>
  <si>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</si>
  <si>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</si>
  <si>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</si>
  <si>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</si>
  <si>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</si>
  <si>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</si>
  <si>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</si>
  <si>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</si>
  <si>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</si>
  <si>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</si>
  <si>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</si>
  <si>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</si>
  <si>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</si>
  <si>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</si>
  <si>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</si>
  <si>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</si>
  <si>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</si>
  <si>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</si>
  <si>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</si>
  <si>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</si>
  <si>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</si>
  <si>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</si>
  <si>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</si>
  <si>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</si>
  <si>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</si>
  <si>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</si>
  <si>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</si>
  <si>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</si>
  <si>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</si>
  <si>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</si>
  <si>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</si>
  <si>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</si>
  <si>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</si>
  <si>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</si>
  <si>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</si>
  <si>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</si>
  <si>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</si>
  <si>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</si>
  <si>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</si>
  <si>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</si>
  <si>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</si>
  <si>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</si>
  <si>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</si>
  <si>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</si>
  <si>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</si>
  <si>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</si>
  <si>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</si>
  <si>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</si>
  <si>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</si>
  <si>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</si>
  <si>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</si>
  <si>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</si>
  <si>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</si>
  <si>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</si>
  <si>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</si>
  <si>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</si>
  <si>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</si>
  <si>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</si>
  <si>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</si>
  <si>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</si>
  <si>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</si>
  <si>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</si>
  <si>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</si>
  <si>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</si>
  <si>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</si>
  <si>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</si>
  <si>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</si>
  <si>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</si>
  <si>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</si>
  <si>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</si>
  <si>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</si>
  <si>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</si>
  <si>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</si>
  <si>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</si>
  <si>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</si>
  <si>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</si>
  <si>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</si>
  <si>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</si>
  <si>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</si>
  <si>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</si>
  <si>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</si>
  <si>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</si>
  <si>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</si>
  <si>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</si>
  <si>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</si>
  <si>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</si>
  <si>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</si>
  <si>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</si>
  <si>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</si>
  <si>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</si>
  <si>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</si>
  <si>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</si>
  <si>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</si>
  <si>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</si>
  <si>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</si>
  <si>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</si>
  <si>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</si>
  <si>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</si>
  <si>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</si>
  <si>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</si>
  <si>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</si>
  <si>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</si>
  <si>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</si>
  <si>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</si>
  <si>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</si>
  <si>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</si>
  <si>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</si>
  <si>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</si>
  <si>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</si>
  <si>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</si>
  <si>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</si>
  <si>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</si>
  <si>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</si>
  <si>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</si>
  <si>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</si>
  <si>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</si>
  <si>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</si>
  <si>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</si>
  <si>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</si>
  <si>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</si>
  <si>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</si>
  <si>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</si>
  <si>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</si>
  <si>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</si>
  <si>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</si>
  <si>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</si>
  <si>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</si>
  <si>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</si>
  <si>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</si>
  <si>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</si>
  <si>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</si>
  <si>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</si>
  <si>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</si>
  <si>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</si>
  <si>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</si>
  <si>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</si>
  <si>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</si>
  <si>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</si>
  <si>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</si>
  <si>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</si>
  <si>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</si>
  <si>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</si>
  <si>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</si>
  <si>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</si>
  <si>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</si>
  <si>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</si>
  <si>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</si>
  <si>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</si>
  <si>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</si>
  <si>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</si>
  <si>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</si>
  <si>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</si>
  <si>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</si>
  <si>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</si>
  <si>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</si>
  <si>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</si>
  <si>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</si>
  <si>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</si>
  <si>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</si>
  <si>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</si>
  <si>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</si>
  <si>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</si>
  <si>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</si>
  <si>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</si>
  <si>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</si>
  <si>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</si>
  <si>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</si>
  <si>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</si>
  <si>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</si>
  <si>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</si>
  <si>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</si>
  <si>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</si>
  <si>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</si>
  <si>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</si>
  <si>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</si>
  <si>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</si>
  <si>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</si>
  <si>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</si>
  <si>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</si>
  <si>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</si>
  <si>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</si>
  <si>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</si>
  <si>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</si>
  <si>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</si>
  <si>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</si>
  <si>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</si>
  <si>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</si>
  <si>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</si>
  <si>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</si>
  <si>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</si>
  <si>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</si>
  <si>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</si>
  <si>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</si>
  <si>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</si>
  <si>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</si>
  <si>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</si>
  <si>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</si>
  <si>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</si>
  <si>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</si>
  <si>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</si>
  <si>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</si>
  <si>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</si>
  <si>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</si>
  <si>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</si>
  <si>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</si>
  <si>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</si>
  <si>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</si>
  <si>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</si>
  <si>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</si>
  <si>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</si>
  <si>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</si>
  <si>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</si>
  <si>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</si>
  <si>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</si>
  <si>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</si>
  <si>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</si>
  <si>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</si>
  <si>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</si>
  <si>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</si>
  <si>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</si>
  <si>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</si>
  <si>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</si>
  <si>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</si>
  <si>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</si>
  <si>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</si>
  <si>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</si>
  <si>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</si>
  <si>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</si>
  <si>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</si>
  <si>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</si>
  <si>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</si>
  <si>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</si>
  <si>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</si>
  <si>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</si>
  <si>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</si>
  <si>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</si>
  <si>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</si>
  <si>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</si>
  <si>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</si>
  <si>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</si>
  <si>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</si>
  <si>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</si>
  <si>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</si>
  <si>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</si>
  <si>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</si>
  <si>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</si>
  <si>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</si>
  <si>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</si>
  <si>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</si>
  <si>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</si>
  <si>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</si>
  <si>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</si>
  <si>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</si>
  <si>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</si>
  <si>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</si>
  <si>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</si>
  <si>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</si>
  <si>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</si>
  <si>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</si>
  <si>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</si>
  <si>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</si>
  <si>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</si>
  <si>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</si>
  <si>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</si>
  <si>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</si>
  <si>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</si>
  <si>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</si>
  <si>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</si>
  <si>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</si>
  <si>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</si>
  <si>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</si>
  <si>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</si>
  <si>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</si>
  <si>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</si>
  <si>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</si>
  <si>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</si>
  <si>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</si>
  <si>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</si>
  <si>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</si>
  <si>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</si>
  <si>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</si>
  <si>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</si>
  <si>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</si>
  <si>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</si>
  <si>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</si>
  <si>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</si>
  <si>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</si>
  <si>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</si>
  <si>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</si>
  <si>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</si>
  <si>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</si>
  <si>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</si>
  <si>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</si>
  <si>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</si>
  <si>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</si>
  <si>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</si>
  <si>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</si>
  <si>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</si>
  <si>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</si>
  <si>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</si>
  <si>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</si>
  <si>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</si>
  <si>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</si>
  <si>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</si>
  <si>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</si>
  <si>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</si>
  <si>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</si>
  <si>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</si>
  <si>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</si>
  <si>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</si>
  <si>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</si>
  <si>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</si>
  <si>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</si>
  <si>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</si>
  <si>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</si>
  <si>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</si>
  <si>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</si>
  <si>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</si>
  <si>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</si>
  <si>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</si>
  <si>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</si>
  <si>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</si>
  <si>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</si>
  <si>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</si>
  <si>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</si>
  <si>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</si>
  <si>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</si>
  <si>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</si>
  <si>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</si>
  <si>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</si>
  <si>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</si>
  <si>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</si>
  <si>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</si>
  <si>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</si>
  <si>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</si>
  <si>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</si>
  <si>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</si>
  <si>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</si>
  <si>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</si>
  <si>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</si>
  <si>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</si>
  <si>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</si>
  <si>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</si>
  <si>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</si>
  <si>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</si>
  <si>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</si>
  <si>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</si>
  <si>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</si>
  <si>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</si>
  <si>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</si>
  <si>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</si>
  <si>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</si>
  <si>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</si>
  <si>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</si>
  <si>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</si>
  <si>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</si>
  <si>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</si>
  <si>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</si>
  <si>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</si>
  <si>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</si>
  <si>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</si>
  <si>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</si>
  <si>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</si>
  <si>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</si>
  <si>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</si>
  <si>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</si>
  <si>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</si>
  <si>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</si>
  <si>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</si>
  <si>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</si>
  <si>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</si>
  <si>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</si>
  <si>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</si>
  <si>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</si>
  <si>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</si>
  <si>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</si>
  <si>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</si>
  <si>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</si>
  <si>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</si>
  <si>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</si>
  <si>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</si>
  <si>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</si>
  <si>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</si>
  <si>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</si>
  <si>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</si>
  <si>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</si>
  <si>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</si>
  <si>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</si>
  <si>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</si>
  <si>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</si>
  <si>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</si>
  <si>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</si>
  <si>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</si>
  <si>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</si>
  <si>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</si>
  <si>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</si>
  <si>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</si>
  <si>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</si>
  <si>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</si>
  <si>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</si>
  <si>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</si>
  <si>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</si>
  <si>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</si>
  <si>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</si>
  <si>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</si>
  <si>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</si>
  <si>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</si>
  <si>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</si>
  <si>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</si>
  <si>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</si>
  <si>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</si>
  <si>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</si>
  <si>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</si>
  <si>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</si>
  <si>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</si>
  <si>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</si>
  <si>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</si>
  <si>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</si>
  <si>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</si>
  <si>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</si>
  <si>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</si>
  <si>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</si>
  <si>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</si>
  <si>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</si>
  <si>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</si>
  <si>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</si>
  <si>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</si>
  <si>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</si>
  <si>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</si>
  <si>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</si>
  <si>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</si>
  <si>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</si>
  <si>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</si>
  <si>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</si>
  <si>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</si>
  <si>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</si>
  <si>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</si>
  <si>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</si>
  <si>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</si>
  <si>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</si>
  <si>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</si>
  <si>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</si>
  <si>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</si>
  <si>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</si>
  <si>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</si>
  <si>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</si>
  <si>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</si>
  <si>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</si>
  <si>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</si>
  <si>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</si>
  <si>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</si>
  <si>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</si>
  <si>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</si>
  <si>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</si>
  <si>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</si>
  <si>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</si>
  <si>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</si>
  <si>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</si>
  <si>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</si>
  <si>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</si>
  <si>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</si>
  <si>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</si>
  <si>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</si>
  <si>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</si>
  <si>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</si>
  <si>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</si>
  <si>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</si>
  <si>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</si>
  <si>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</si>
  <si>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</si>
  <si>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</si>
  <si>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</si>
  <si>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</si>
  <si>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</si>
  <si>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</si>
  <si>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</si>
  <si>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</si>
  <si>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</si>
  <si>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</si>
  <si>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</si>
  <si>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</si>
  <si>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</si>
  <si>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</si>
  <si>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</si>
  <si>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</si>
  <si>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</si>
  <si>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</si>
  <si>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</si>
  <si>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</si>
  <si>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</si>
  <si>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</si>
  <si>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</si>
  <si>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</si>
  <si>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</si>
  <si>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</si>
  <si>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</si>
  <si>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</si>
  <si>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</si>
  <si>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</si>
  <si>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</si>
  <si>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</si>
  <si>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</si>
  <si>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</si>
  <si>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</si>
  <si>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</si>
  <si>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</si>
  <si>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</si>
  <si>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</si>
  <si>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</si>
  <si>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</si>
  <si>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</si>
  <si>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</si>
  <si>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</si>
  <si>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</si>
  <si>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</si>
  <si>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</si>
  <si>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</si>
  <si>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</si>
  <si>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</si>
  <si>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</si>
  <si>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</si>
  <si>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</si>
  <si>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</si>
  <si>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</si>
  <si>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</si>
  <si>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</si>
  <si>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</si>
  <si>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</si>
  <si>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</si>
  <si>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</si>
  <si>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</si>
  <si>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</si>
  <si>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</si>
  <si>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</si>
  <si>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</si>
  <si>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</si>
  <si>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</si>
  <si>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</si>
  <si>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</si>
  <si>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</si>
  <si>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</si>
  <si>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</si>
  <si>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</si>
  <si>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</si>
  <si>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</si>
  <si>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</si>
  <si>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</si>
  <si>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</si>
  <si>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</si>
  <si>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</si>
  <si>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</si>
  <si>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</si>
  <si>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</si>
  <si>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</si>
  <si>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</si>
  <si>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</si>
  <si>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</si>
  <si>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</si>
  <si>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</si>
  <si>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</si>
  <si>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</si>
  <si>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</si>
  <si>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</si>
  <si>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</si>
  <si>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</si>
  <si>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</si>
  <si>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</si>
  <si>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</si>
  <si>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</si>
  <si>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</si>
  <si>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</si>
  <si>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</si>
  <si>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</si>
  <si>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</si>
  <si>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</si>
  <si>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</si>
  <si>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</si>
  <si>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</si>
  <si>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</si>
  <si>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</si>
  <si>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</si>
  <si>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</si>
  <si>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</si>
  <si>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</si>
  <si>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</si>
  <si>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</si>
  <si>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</si>
  <si>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</si>
  <si>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</si>
  <si>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</si>
  <si>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</si>
  <si>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</si>
  <si>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</si>
  <si>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</si>
  <si>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</si>
  <si>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</si>
  <si>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</si>
  <si>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</si>
  <si>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</si>
  <si>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</si>
  <si>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</si>
  <si>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</si>
  <si>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</si>
  <si>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</si>
  <si>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</si>
  <si>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</si>
  <si>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</si>
  <si>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</si>
  <si>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</si>
  <si>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</si>
  <si>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</si>
  <si>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</si>
  <si>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</si>
  <si>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</si>
  <si>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</si>
  <si>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</si>
  <si>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</si>
  <si>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</si>
  <si>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</si>
  <si>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</si>
  <si>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</si>
  <si>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</si>
  <si>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</si>
  <si>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</si>
  <si>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</si>
  <si>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</si>
  <si>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</si>
  <si>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</si>
  <si>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</si>
  <si>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</si>
  <si>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</si>
  <si>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</si>
  <si>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</si>
  <si>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</si>
  <si>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</si>
  <si>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</si>
  <si>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</si>
  <si>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</si>
  <si>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</si>
  <si>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</si>
  <si>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</si>
  <si>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</si>
  <si>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</si>
  <si>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</si>
  <si>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</si>
  <si>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</si>
  <si>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</si>
  <si>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</si>
  <si>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</si>
  <si>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</si>
  <si>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</si>
  <si>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</si>
  <si>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</si>
  <si>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</si>
  <si>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</si>
  <si>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</si>
  <si>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</si>
  <si>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</si>
  <si>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</si>
  <si>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</si>
  <si>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</si>
  <si>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</si>
  <si>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</si>
  <si>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</si>
  <si>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</si>
  <si>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</si>
  <si>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</si>
  <si>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</si>
  <si>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</si>
  <si>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</si>
  <si>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</si>
  <si>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</si>
  <si>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</si>
  <si>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</si>
  <si>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</si>
  <si>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</si>
  <si>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</si>
  <si>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</si>
  <si>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</si>
  <si>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</si>
  <si>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</si>
  <si>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</si>
  <si>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</si>
  <si>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</si>
  <si>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</si>
  <si>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</si>
  <si>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</si>
  <si>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</si>
  <si>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</si>
  <si>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</si>
  <si>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</si>
  <si>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</si>
  <si>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</si>
  <si>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</si>
  <si>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</si>
  <si>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</si>
  <si>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</si>
  <si>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</si>
  <si>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</si>
  <si>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</si>
  <si>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</si>
  <si>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</si>
  <si>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</si>
  <si>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</si>
  <si>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</si>
  <si>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</si>
  <si>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</si>
  <si>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</si>
  <si>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</si>
  <si>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</si>
  <si>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</si>
  <si>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</si>
  <si>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</si>
  <si>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</si>
  <si>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</si>
  <si>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</si>
  <si>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</si>
  <si>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</si>
  <si>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</si>
  <si>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</si>
  <si>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</si>
  <si>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</si>
  <si>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</si>
  <si>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</si>
  <si>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</si>
  <si>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</si>
  <si>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</si>
  <si>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</si>
  <si>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</si>
  <si>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</si>
  <si>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</si>
  <si>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</si>
  <si>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</si>
  <si>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</si>
  <si>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</si>
  <si>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</si>
  <si>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</si>
  <si>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</si>
  <si>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</si>
  <si>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</si>
  <si>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</si>
  <si>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</si>
  <si>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</si>
  <si>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</si>
  <si>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</si>
  <si>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</si>
  <si>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</si>
  <si>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</si>
  <si>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</si>
  <si>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</si>
  <si>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</si>
  <si>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</si>
  <si>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</si>
  <si>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</si>
  <si>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</si>
  <si>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</si>
  <si>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</si>
  <si>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</si>
  <si>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</si>
  <si>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</si>
  <si>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</si>
  <si>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</si>
  <si>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</si>
  <si>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</si>
  <si>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</si>
  <si>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</si>
  <si>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</si>
  <si>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</si>
  <si>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</si>
  <si>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</si>
  <si>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</si>
  <si>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</si>
  <si>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</si>
  <si>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</si>
  <si>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</si>
  <si>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</si>
  <si>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</si>
  <si>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</si>
  <si>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</si>
  <si>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</si>
  <si>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</si>
  <si>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</si>
  <si>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</si>
  <si>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</si>
  <si>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</si>
  <si>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</si>
  <si>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</si>
  <si>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</si>
  <si>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</si>
  <si>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</si>
  <si>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</si>
  <si>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</si>
  <si>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</si>
  <si>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</si>
  <si>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</si>
  <si>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</si>
  <si>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</si>
  <si>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</si>
  <si>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</si>
  <si>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</si>
  <si>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</si>
  <si>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</si>
  <si>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</si>
  <si>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</si>
  <si>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</si>
  <si>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</si>
  <si>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</si>
  <si>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</si>
  <si>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</si>
  <si>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</si>
  <si>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</si>
  <si>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</si>
  <si>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</si>
  <si>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</si>
  <si>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</si>
  <si>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</si>
  <si>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</si>
  <si>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</si>
  <si>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</si>
  <si>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</si>
  <si>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</si>
  <si>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</si>
  <si>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</si>
  <si>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</si>
  <si>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</si>
  <si>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</si>
  <si>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</si>
  <si>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</si>
  <si>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</si>
  <si>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</si>
  <si>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</si>
  <si>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</si>
  <si>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</si>
  <si>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</si>
  <si>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</si>
  <si>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</si>
  <si>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</si>
  <si>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</si>
  <si>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</si>
  <si>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</si>
  <si>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</si>
  <si>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</si>
  <si>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</si>
  <si>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</si>
  <si>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</si>
  <si>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</si>
  <si>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</si>
  <si>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</si>
  <si>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</si>
  <si>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</si>
  <si>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</si>
  <si>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</si>
  <si>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</si>
  <si>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</si>
  <si>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</si>
  <si>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</si>
  <si>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</si>
  <si>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</si>
  <si>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</si>
  <si>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</si>
  <si>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</si>
  <si>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</si>
  <si>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</si>
  <si>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</si>
  <si>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</si>
  <si>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</si>
  <si>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</si>
  <si>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</si>
  <si>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</si>
  <si>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</si>
  <si>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</si>
  <si>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</si>
  <si>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</si>
  <si>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</si>
  <si>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</si>
  <si>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</si>
  <si>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</si>
  <si>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</si>
  <si>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</si>
  <si>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</si>
  <si>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</si>
  <si>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</si>
  <si>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</si>
  <si>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</si>
  <si>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</si>
  <si>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</si>
  <si>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</si>
  <si>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</si>
  <si>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</si>
  <si>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</si>
  <si>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</si>
  <si>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</si>
  <si>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</si>
  <si>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</si>
  <si>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</si>
  <si>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</si>
  <si>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</si>
  <si>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</si>
  <si>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</si>
  <si>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</si>
  <si>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</si>
  <si>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</si>
  <si>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</si>
  <si>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</si>
  <si>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</si>
  <si>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</si>
  <si>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</si>
  <si>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</si>
  <si>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</si>
  <si>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</si>
  <si>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</si>
  <si>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</si>
  <si>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</si>
  <si>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</si>
  <si>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</si>
  <si>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</si>
  <si>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</si>
  <si>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</si>
  <si>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</si>
  <si>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</si>
  <si>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</si>
  <si>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</si>
  <si>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</si>
  <si>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</si>
  <si>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</si>
  <si>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</si>
  <si>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</si>
  <si>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</si>
  <si>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</si>
  <si>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</si>
  <si>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</si>
  <si>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</si>
  <si>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</si>
  <si>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</si>
  <si>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</si>
  <si>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</si>
  <si>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</si>
  <si>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</si>
  <si>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</si>
  <si>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</si>
  <si>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</si>
  <si>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</si>
  <si>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</si>
  <si>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</si>
  <si>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</si>
  <si>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</si>
  <si>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</si>
  <si>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</si>
  <si>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</si>
  <si>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</si>
  <si>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</si>
  <si>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</si>
  <si>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</si>
  <si>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</si>
  <si>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</si>
  <si>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</si>
  <si>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</si>
  <si>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</si>
  <si>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</si>
  <si>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</si>
  <si>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</si>
  <si>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</si>
  <si>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</si>
  <si>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</si>
  <si>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</si>
  <si>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</si>
  <si>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</si>
  <si>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</si>
  <si>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</si>
  <si>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</si>
  <si>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</si>
  <si>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</si>
  <si>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</si>
  <si>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</si>
  <si>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</si>
  <si>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</si>
  <si>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</si>
  <si>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</si>
  <si>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</si>
  <si>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</si>
  <si>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</si>
  <si>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</si>
  <si>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</si>
  <si>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</si>
  <si>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</si>
  <si>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</si>
  <si>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</si>
  <si>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</si>
  <si>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</si>
  <si>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</si>
  <si>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</si>
  <si>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</si>
  <si>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</si>
  <si>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</si>
  <si>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</si>
  <si>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</si>
  <si>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</si>
  <si>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</si>
  <si>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</si>
  <si>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</si>
  <si>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</si>
  <si>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</si>
  <si>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</si>
  <si>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</si>
  <si>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</si>
  <si>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</si>
  <si>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</si>
  <si>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</si>
  <si>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</si>
  <si>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</si>
  <si>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</si>
  <si>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</si>
  <si>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</si>
  <si>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</si>
  <si>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</si>
  <si>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</si>
  <si>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</si>
  <si>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</si>
  <si>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</si>
  <si>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</si>
  <si>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</si>
  <si>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</si>
  <si>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</si>
  <si>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</si>
  <si>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</si>
  <si>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</si>
  <si>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</si>
  <si>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</si>
  <si>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</si>
  <si>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</si>
  <si>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</si>
  <si>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</si>
  <si>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</si>
  <si>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</si>
  <si>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</si>
  <si>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</si>
  <si>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</si>
  <si>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</si>
  <si>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</si>
  <si>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</si>
  <si>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</si>
  <si>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</si>
  <si>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</si>
  <si>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</si>
  <si>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</si>
  <si>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</si>
  <si>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</si>
  <si>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</si>
  <si>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</si>
  <si>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</si>
  <si>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</si>
  <si>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</si>
  <si>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</si>
  <si>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</si>
  <si>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</si>
  <si>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</si>
  <si>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</si>
  <si>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</si>
  <si>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</si>
  <si>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</si>
  <si>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</si>
  <si>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</si>
  <si>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</si>
  <si>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</si>
  <si>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</si>
  <si>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</si>
  <si>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</si>
  <si>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</si>
  <si>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</si>
  <si>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</si>
  <si>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</si>
  <si>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</si>
  <si>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</si>
  <si>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</si>
  <si>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</si>
  <si>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</si>
  <si>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</si>
  <si>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</si>
  <si>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</si>
  <si>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</si>
  <si>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</si>
  <si>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</si>
  <si>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</si>
  <si>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</si>
  <si>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</si>
  <si>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</si>
  <si>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</si>
  <si>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</si>
  <si>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</si>
  <si>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</si>
  <si>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</si>
  <si>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</si>
  <si>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</si>
  <si>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</si>
  <si>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</si>
  <si>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</si>
  <si>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</si>
  <si>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</si>
  <si>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</si>
  <si>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</si>
  <si>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</si>
  <si>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</si>
  <si>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</si>
  <si>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</si>
  <si>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</si>
  <si>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</si>
  <si>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</si>
  <si>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</si>
  <si>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</si>
  <si>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</si>
  <si>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</si>
  <si>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</si>
  <si>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</si>
  <si>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</si>
  <si>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</si>
  <si>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</si>
  <si>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</si>
  <si>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</si>
  <si>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</si>
  <si>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</si>
  <si>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</si>
  <si>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</si>
  <si>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</si>
  <si>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</si>
  <si>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</si>
  <si>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</si>
  <si>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</si>
  <si>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</si>
  <si>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</si>
  <si>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</si>
  <si>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</si>
  <si>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</si>
  <si>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</si>
  <si>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</si>
  <si>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</si>
  <si>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</si>
  <si>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</si>
  <si>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</si>
  <si>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</si>
  <si>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</si>
  <si>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</si>
  <si>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</si>
  <si>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</si>
  <si>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</si>
  <si>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</si>
  <si>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</si>
  <si>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</si>
  <si>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</si>
  <si>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</si>
  <si>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</si>
  <si>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</si>
  <si>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</si>
  <si>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</si>
  <si>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</si>
  <si>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</si>
  <si>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</si>
  <si>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</si>
  <si>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</si>
  <si>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</si>
  <si>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</si>
  <si>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</si>
  <si>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</si>
  <si>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</si>
  <si>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</si>
  <si>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</si>
  <si>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</si>
  <si>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</si>
  <si>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</si>
  <si>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</si>
  <si>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</si>
  <si>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</si>
  <si>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</si>
  <si>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</si>
  <si>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</si>
  <si>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</si>
  <si>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</si>
  <si>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</si>
  <si>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</si>
  <si>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</si>
  <si>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</si>
  <si>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</si>
  <si>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</si>
  <si>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</si>
  <si>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</si>
  <si>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</si>
  <si>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</si>
  <si>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</si>
  <si>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</si>
  <si>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</si>
  <si>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</si>
  <si>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</si>
  <si>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</si>
  <si>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</si>
  <si>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</si>
  <si>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</si>
  <si>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</si>
  <si>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</si>
  <si>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</si>
  <si>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</si>
  <si>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</si>
  <si>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</si>
  <si>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</si>
  <si>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</si>
  <si>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</si>
  <si>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</si>
  <si>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</si>
  <si>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</si>
  <si>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</si>
  <si>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</si>
  <si>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</si>
  <si>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</si>
  <si>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</si>
  <si>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</si>
  <si>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</si>
  <si>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</si>
  <si>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</si>
  <si>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</si>
  <si>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</si>
  <si>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</si>
  <si>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</si>
  <si>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</si>
  <si>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</si>
  <si>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</si>
  <si>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</si>
  <si>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</si>
  <si>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</si>
  <si>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</si>
  <si>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</si>
  <si>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</si>
  <si>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</si>
  <si>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</si>
  <si>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</si>
  <si>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</si>
  <si>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</si>
  <si>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</si>
  <si>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</si>
  <si>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</si>
  <si>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</si>
  <si>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</si>
  <si>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</si>
  <si>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</si>
  <si>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</si>
  <si>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</si>
  <si>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</si>
  <si>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</si>
  <si>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</si>
  <si>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</si>
  <si>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</si>
  <si>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</si>
  <si>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</si>
  <si>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</si>
  <si>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</si>
  <si>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</si>
  <si>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</si>
  <si>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</si>
  <si>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</si>
  <si>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</si>
  <si>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</si>
  <si>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</si>
  <si>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</si>
  <si>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</si>
  <si>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</si>
  <si>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</si>
  <si>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</si>
  <si>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</si>
  <si>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</si>
  <si>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</si>
  <si>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</si>
  <si>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</si>
  <si>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</si>
  <si>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</si>
  <si>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</si>
  <si>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</si>
  <si>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</si>
  <si>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</si>
  <si>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</si>
  <si>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</si>
  <si>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</si>
  <si>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</si>
  <si>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</si>
  <si>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</si>
  <si>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</si>
  <si>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</si>
  <si>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</si>
  <si>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</si>
  <si>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</si>
  <si>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</si>
  <si>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</si>
  <si>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</si>
  <si>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</si>
  <si>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</si>
  <si>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</si>
  <si>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</si>
  <si>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</si>
  <si>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</si>
  <si>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</si>
  <si>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</si>
  <si>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</si>
  <si>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</si>
  <si>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</si>
  <si>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</si>
  <si>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</si>
  <si>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</si>
  <si>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</si>
  <si>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</si>
  <si>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</si>
  <si>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</si>
  <si>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</si>
  <si>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</si>
  <si>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</si>
  <si>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</si>
  <si>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</si>
  <si>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</si>
  <si>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</si>
  <si>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</si>
  <si>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</si>
  <si>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</si>
  <si>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</si>
  <si>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</si>
  <si>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</si>
  <si>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</si>
  <si>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</si>
  <si>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</si>
  <si>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</si>
  <si>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</si>
  <si>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</si>
  <si>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</si>
  <si>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</si>
  <si>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</si>
  <si>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</si>
  <si>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</si>
  <si>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</si>
  <si>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</si>
  <si>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</si>
  <si>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</si>
  <si>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</si>
  <si>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</si>
  <si>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</si>
  <si>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</si>
  <si>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</si>
  <si>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</si>
  <si>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</si>
  <si>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</si>
  <si>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</si>
  <si>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</si>
  <si>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</si>
  <si>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</si>
  <si>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</si>
  <si>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</si>
  <si>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</si>
  <si>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</si>
  <si>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</si>
  <si>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</si>
  <si>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</si>
  <si>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</si>
  <si>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</si>
  <si>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</si>
  <si>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</si>
  <si>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</si>
  <si>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</si>
  <si>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</si>
  <si>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</si>
  <si>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</si>
  <si>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</si>
  <si>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</si>
  <si>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</si>
  <si>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</si>
  <si>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</si>
  <si>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</si>
  <si>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</si>
  <si>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</si>
  <si>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</si>
  <si>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</si>
  <si>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</si>
  <si>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</si>
  <si>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</si>
  <si>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</si>
  <si>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</si>
  <si>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</si>
  <si>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</si>
  <si>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</si>
  <si>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</si>
  <si>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</si>
  <si>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</si>
  <si>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</si>
  <si>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</si>
  <si>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</si>
  <si>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</si>
  <si>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</si>
  <si>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</si>
  <si>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</si>
  <si>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</si>
  <si>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</si>
  <si>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</si>
  <si>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</si>
  <si>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</si>
  <si>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</si>
  <si>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</si>
  <si>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</si>
  <si>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</si>
  <si>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</si>
  <si>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</si>
  <si>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</si>
  <si>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</si>
  <si>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</si>
  <si>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</si>
  <si>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</si>
  <si>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</si>
  <si>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</si>
  <si>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</si>
  <si>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</si>
  <si>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</si>
  <si>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</si>
  <si>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</si>
  <si>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</si>
  <si>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</si>
  <si>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</si>
  <si>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</si>
  <si>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</si>
  <si>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</si>
  <si>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</si>
  <si>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</si>
  <si>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</si>
  <si>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</si>
  <si>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</si>
  <si>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</si>
  <si>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</si>
  <si>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</si>
  <si>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</si>
  <si>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</si>
  <si>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</si>
  <si>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</si>
  <si>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</si>
  <si>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</si>
  <si>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</si>
  <si>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</si>
  <si>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</si>
  <si>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</si>
  <si>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</si>
  <si>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</si>
  <si>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</si>
  <si>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</si>
  <si>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</si>
  <si>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</si>
  <si>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</si>
  <si>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</si>
  <si>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</si>
  <si>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</si>
  <si>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</si>
  <si>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</si>
  <si>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</si>
  <si>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</si>
  <si>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</si>
  <si>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</si>
  <si>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</si>
  <si>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</si>
  <si>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</si>
  <si>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</si>
  <si>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</si>
  <si>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</si>
  <si>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</si>
  <si>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</si>
  <si>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</si>
  <si>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</si>
  <si>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</si>
  <si>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</si>
  <si>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</si>
  <si>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</si>
  <si>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</si>
  <si>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</si>
  <si>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</si>
  <si>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</si>
  <si>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</si>
  <si>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</si>
  <si>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</si>
  <si>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</si>
  <si>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</si>
  <si>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</si>
  <si>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</si>
  <si>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</si>
  <si>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</si>
  <si>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</si>
  <si>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</si>
  <si>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</si>
  <si>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</si>
  <si>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</si>
  <si>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</si>
  <si>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</si>
  <si>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</si>
  <si>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</si>
  <si>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</si>
  <si>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</si>
  <si>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</si>
  <si>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</si>
  <si>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</si>
  <si>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</si>
  <si>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</si>
  <si>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</si>
  <si>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</si>
  <si>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</si>
  <si>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</si>
  <si>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</si>
  <si>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</si>
  <si>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</si>
  <si>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</si>
  <si>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</si>
  <si>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</si>
  <si>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</si>
  <si>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</si>
  <si>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</si>
  <si>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</si>
  <si>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</si>
  <si>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</si>
  <si>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</si>
  <si>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</si>
  <si>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</si>
  <si>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</si>
  <si>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</si>
  <si>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</si>
  <si>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</si>
  <si>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</si>
  <si>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</si>
  <si>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</si>
  <si>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</si>
  <si>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</si>
  <si>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</si>
  <si>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</si>
  <si>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</si>
  <si>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</si>
  <si>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</si>
  <si>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</si>
  <si>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</si>
  <si>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</si>
  <si>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</si>
  <si>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</si>
  <si>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</si>
  <si>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</si>
  <si>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</si>
  <si>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</si>
  <si>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</si>
  <si>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</si>
  <si>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</si>
  <si>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</si>
  <si>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</si>
  <si>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</si>
  <si>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</si>
  <si>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</si>
  <si>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</si>
  <si>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</si>
  <si>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</si>
  <si>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</si>
  <si>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</si>
  <si>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</si>
  <si>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</si>
  <si>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</si>
  <si>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</si>
  <si>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</si>
  <si>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</si>
  <si>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</si>
  <si>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</si>
  <si>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</si>
  <si>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</si>
  <si>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</si>
  <si>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</si>
  <si>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</si>
  <si>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</si>
  <si>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</si>
  <si>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</si>
  <si>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</si>
  <si>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</si>
  <si>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</si>
  <si>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</si>
  <si>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</si>
  <si>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</si>
  <si>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</si>
  <si>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</si>
  <si>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</si>
  <si>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</si>
  <si>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</si>
  <si>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</si>
  <si>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</si>
  <si>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</si>
  <si>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</si>
  <si>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</si>
  <si>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</si>
  <si>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</si>
  <si>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</si>
  <si>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</si>
  <si>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</si>
  <si>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</si>
  <si>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</si>
  <si>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</si>
  <si>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</si>
  <si>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</si>
  <si>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</si>
  <si>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</si>
  <si>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</si>
  <si>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</si>
  <si>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</si>
  <si>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</si>
  <si>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</si>
  <si>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</si>
  <si>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</si>
  <si>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</si>
  <si>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</si>
  <si>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</si>
  <si>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</si>
  <si>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</si>
  <si>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</si>
  <si>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</si>
  <si>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</si>
  <si>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</si>
  <si>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</si>
  <si>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</si>
  <si>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</si>
  <si>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</si>
  <si>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</si>
  <si>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</si>
  <si>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</si>
  <si>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</si>
  <si>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</si>
  <si>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</si>
  <si>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</si>
  <si>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</si>
  <si>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</si>
  <si>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</si>
  <si>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</si>
  <si>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</si>
  <si>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</si>
  <si>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</si>
  <si>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</si>
  <si>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</si>
  <si>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</si>
  <si>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</si>
  <si>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</si>
  <si>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</si>
  <si>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</si>
  <si>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</si>
  <si>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</si>
  <si>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</si>
  <si>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</si>
  <si>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</si>
  <si>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</si>
  <si>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</si>
  <si>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</si>
  <si>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</si>
  <si>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</si>
  <si>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</si>
  <si>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</si>
  <si>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</si>
  <si>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</si>
  <si>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</si>
  <si>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</si>
  <si>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</si>
  <si>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</si>
  <si>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</si>
  <si>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</si>
  <si>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</si>
  <si>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</si>
  <si>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</si>
  <si>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</si>
  <si>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</si>
  <si>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</si>
  <si>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</si>
  <si>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</si>
  <si>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</si>
  <si>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</si>
  <si>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</si>
  <si>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</si>
  <si>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</si>
  <si>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</si>
  <si>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</si>
  <si>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</si>
  <si>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</si>
  <si>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</si>
  <si>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</si>
  <si>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</si>
  <si>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</si>
  <si>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</si>
  <si>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</si>
  <si>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</si>
  <si>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</si>
  <si>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</si>
  <si>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</si>
  <si>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</si>
  <si>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</si>
  <si>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</si>
  <si>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</si>
  <si>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</si>
  <si>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</si>
  <si>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</si>
  <si>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</si>
  <si>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</si>
  <si>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</si>
  <si>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</si>
  <si>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</si>
  <si>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</si>
  <si>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</si>
  <si>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</si>
  <si>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</si>
  <si>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</si>
  <si>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</si>
  <si>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</si>
  <si>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</si>
  <si>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</si>
  <si>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</si>
  <si>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</si>
  <si>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</si>
  <si>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</si>
  <si>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</si>
  <si>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</si>
  <si>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</si>
  <si>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</si>
  <si>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</si>
  <si>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</si>
  <si>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</si>
  <si>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</si>
  <si>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</si>
  <si>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</si>
  <si>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</si>
  <si>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</si>
  <si>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</si>
  <si>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</si>
  <si>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</si>
  <si>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</si>
  <si>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</si>
  <si>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</si>
  <si>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</si>
  <si>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</si>
  <si>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</si>
  <si>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</si>
  <si>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</si>
  <si>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</si>
  <si>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</si>
  <si>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</si>
  <si>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</si>
  <si>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</si>
  <si>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</si>
  <si>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</si>
  <si>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</si>
  <si>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</si>
  <si>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</si>
  <si>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</si>
  <si>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</si>
  <si>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</si>
  <si>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</si>
  <si>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</si>
  <si>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</si>
  <si>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</si>
  <si>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</si>
  <si>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</si>
  <si>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</si>
  <si>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</si>
  <si>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</si>
  <si>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</si>
  <si>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</si>
  <si>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</si>
  <si>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</si>
  <si>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</si>
  <si>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</si>
  <si>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</si>
  <si>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</si>
  <si>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</si>
  <si>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</si>
  <si>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</si>
  <si>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</si>
  <si>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</si>
  <si>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</si>
  <si>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</si>
  <si>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</si>
  <si>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</si>
  <si>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</si>
  <si>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</si>
  <si>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</si>
  <si>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</si>
  <si>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</si>
  <si>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</si>
  <si>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</si>
  <si>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</si>
  <si>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</si>
  <si>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</si>
  <si>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</si>
  <si>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</si>
  <si>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</si>
  <si>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</si>
  <si>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</si>
  <si>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</si>
  <si>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</si>
  <si>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</si>
  <si>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</si>
  <si>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</si>
  <si>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</si>
  <si>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</si>
  <si>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</si>
  <si>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</si>
  <si>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</si>
  <si>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</si>
  <si>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</si>
  <si>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</si>
  <si>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</si>
  <si>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</si>
  <si>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</si>
  <si>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</si>
  <si>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</si>
  <si>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</si>
  <si>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</si>
  <si>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</si>
  <si>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</si>
  <si>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</si>
  <si>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</si>
  <si>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</si>
  <si>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</si>
  <si>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</si>
  <si>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</si>
  <si>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</si>
  <si>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</si>
  <si>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</si>
  <si>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</si>
  <si>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</si>
  <si>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</si>
  <si>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</si>
  <si>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</si>
  <si>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</si>
  <si>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</si>
  <si>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</si>
  <si>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</si>
  <si>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</si>
  <si>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</si>
  <si>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</si>
  <si>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</si>
  <si>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</si>
  <si>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</si>
  <si>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</si>
  <si>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</si>
  <si>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</si>
  <si>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</si>
  <si>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</si>
  <si>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</si>
  <si>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</si>
  <si>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</si>
  <si>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</si>
  <si>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</si>
  <si>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</si>
  <si>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</si>
  <si>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</si>
  <si>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</si>
  <si>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</si>
  <si>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</si>
  <si>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</si>
  <si>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</si>
  <si>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</si>
  <si>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</si>
  <si>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</si>
  <si>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</si>
  <si>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</si>
  <si>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</si>
  <si>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</si>
  <si>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</si>
  <si>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</si>
  <si>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</si>
  <si>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</si>
  <si>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</si>
  <si>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</si>
  <si>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</si>
  <si>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</si>
  <si>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</si>
  <si>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</si>
  <si>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</si>
  <si>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</si>
  <si>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</si>
  <si>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</si>
  <si>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</si>
  <si>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</si>
  <si>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</si>
  <si>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</si>
  <si>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</si>
  <si>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</si>
  <si>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</si>
  <si>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</si>
  <si>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</si>
  <si>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</si>
  <si>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</si>
  <si>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</si>
  <si>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</si>
  <si>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</si>
  <si>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</si>
  <si>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</si>
  <si>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</si>
  <si>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</si>
  <si>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</si>
  <si>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</si>
  <si>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</si>
  <si>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</si>
  <si>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</si>
  <si>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</si>
  <si>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</si>
  <si>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</si>
  <si>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</si>
  <si>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</si>
  <si>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</si>
  <si>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</si>
  <si>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</si>
  <si>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</si>
  <si>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</si>
  <si>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</si>
  <si>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</si>
  <si>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</si>
  <si>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</si>
  <si>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</si>
  <si>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</si>
  <si>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</si>
  <si>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</si>
  <si>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</si>
  <si>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</si>
  <si>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</si>
  <si>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</si>
  <si>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</si>
  <si>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</si>
  <si>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</si>
  <si>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</si>
  <si>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</si>
  <si>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</si>
  <si>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</si>
  <si>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</si>
  <si>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</si>
  <si>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</si>
  <si>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</si>
  <si>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</si>
  <si>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</si>
  <si>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</si>
  <si>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</si>
  <si>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</si>
  <si>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</si>
  <si>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</si>
  <si>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</si>
  <si>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</si>
  <si>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</si>
  <si>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</si>
  <si>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</si>
  <si>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</si>
  <si>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</si>
  <si>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</si>
  <si>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</si>
  <si>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</si>
  <si>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</si>
  <si>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</si>
  <si>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</si>
  <si>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</si>
  <si>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</si>
  <si>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</si>
  <si>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</si>
  <si>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</si>
  <si>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</si>
  <si>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</si>
  <si>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</si>
  <si>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</si>
  <si>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</si>
  <si>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</si>
  <si>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</si>
  <si>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</si>
  <si>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</si>
  <si>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</si>
  <si>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</si>
  <si>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</si>
  <si>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</si>
  <si>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</si>
  <si>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</si>
  <si>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</si>
  <si>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</si>
  <si>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</si>
  <si>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</si>
  <si>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</si>
  <si>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</si>
  <si>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</si>
  <si>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</si>
  <si>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</si>
  <si>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</si>
  <si>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</si>
  <si>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</si>
  <si>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</si>
  <si>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</si>
  <si>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</si>
  <si>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</si>
  <si>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</si>
  <si>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</si>
  <si>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</si>
  <si>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</si>
  <si>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</si>
  <si>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</si>
  <si>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</si>
  <si>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</si>
  <si>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</si>
  <si>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</si>
  <si>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</si>
  <si>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</si>
  <si>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</si>
  <si>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</si>
  <si>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</si>
  <si>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</si>
  <si>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</si>
  <si>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</si>
  <si>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</si>
  <si>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</si>
  <si>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</si>
  <si>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</si>
  <si>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</si>
  <si>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</si>
  <si>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</si>
  <si>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</si>
  <si>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</si>
  <si>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</si>
  <si>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</si>
  <si>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</si>
  <si>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</si>
  <si>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</si>
  <si>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</si>
  <si>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</si>
  <si>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</si>
  <si>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</si>
  <si>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</si>
  <si>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</si>
  <si>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</si>
  <si>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</si>
  <si>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</si>
  <si>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</si>
  <si>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</si>
  <si>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</si>
  <si>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</si>
  <si>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</si>
  <si>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</si>
  <si>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</si>
  <si>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</si>
  <si>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</si>
  <si>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</si>
  <si>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</si>
  <si>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</si>
  <si>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</si>
  <si>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</si>
  <si>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</si>
  <si>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</si>
  <si>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</si>
  <si>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</si>
  <si>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</si>
  <si>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</si>
  <si>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</si>
  <si>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</si>
  <si>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</si>
  <si>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</si>
  <si>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</si>
  <si>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</si>
  <si>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</si>
  <si>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</si>
  <si>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</si>
  <si>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</si>
  <si>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</si>
  <si>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</si>
  <si>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</si>
  <si>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</si>
  <si>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</si>
  <si>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</si>
  <si>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</si>
  <si>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</si>
  <si>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</si>
  <si>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</si>
  <si>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</si>
  <si>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</si>
  <si>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</si>
  <si>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</si>
  <si>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</si>
  <si>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</si>
  <si>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</si>
  <si>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</si>
  <si>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</si>
  <si>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</si>
  <si>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</si>
  <si>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</si>
  <si>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</si>
  <si>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</si>
  <si>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</si>
  <si>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</si>
  <si>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</si>
  <si>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</si>
  <si>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</si>
  <si>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</si>
  <si>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</si>
  <si>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</si>
  <si>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</si>
  <si>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</si>
  <si>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</si>
  <si>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</si>
  <si>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</si>
  <si>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</si>
  <si>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</si>
  <si>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</si>
  <si>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</si>
  <si>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</si>
  <si>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</si>
  <si>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</si>
  <si>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</si>
  <si>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</si>
  <si>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</si>
  <si>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</si>
  <si>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</si>
  <si>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</si>
  <si>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</si>
  <si>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</si>
  <si>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</si>
  <si>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</si>
  <si>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</si>
  <si>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</si>
  <si>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</si>
  <si>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</si>
  <si>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</si>
  <si>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</si>
  <si>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</si>
  <si>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</si>
  <si>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</si>
  <si>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</si>
  <si>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</si>
  <si>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</si>
  <si>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</si>
  <si>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</si>
  <si>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</si>
  <si>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</si>
  <si>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</si>
  <si>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</si>
  <si>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</si>
  <si>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</si>
  <si>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</si>
  <si>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</si>
  <si>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</si>
  <si>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</si>
  <si>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</si>
  <si>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</si>
  <si>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</si>
  <si>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</si>
  <si>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</si>
  <si>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</si>
  <si>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</si>
  <si>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</si>
  <si>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</si>
  <si>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</si>
  <si>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</si>
  <si>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</si>
  <si>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</si>
  <si>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</si>
  <si>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</si>
  <si>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</si>
  <si>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</si>
  <si>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</si>
  <si>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</si>
  <si>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</si>
  <si>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</si>
  <si>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</si>
  <si>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</si>
  <si>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</si>
  <si>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</si>
  <si>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</si>
  <si>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</si>
  <si>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</si>
  <si>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</si>
  <si>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</si>
  <si>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</si>
  <si>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</si>
  <si>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</si>
  <si>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</si>
  <si>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</si>
  <si>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</si>
  <si>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</si>
  <si>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</si>
  <si>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</si>
  <si>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</si>
  <si>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</si>
  <si>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</si>
  <si>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</si>
  <si>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</si>
  <si>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</si>
  <si>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</si>
  <si>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</si>
  <si>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</si>
  <si>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</si>
  <si>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</si>
  <si>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</si>
  <si>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</si>
  <si>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</si>
  <si>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</si>
  <si>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</si>
  <si>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</si>
  <si>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</si>
  <si>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</si>
  <si>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</si>
  <si>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</si>
  <si>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</si>
  <si>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</si>
  <si>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</si>
  <si>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</si>
  <si>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</si>
  <si>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</si>
  <si>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</si>
  <si>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</si>
  <si>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</si>
  <si>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</si>
  <si>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</si>
  <si>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</si>
  <si>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</si>
  <si>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</si>
  <si>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</si>
  <si>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</si>
  <si>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</si>
  <si>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</si>
  <si>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</si>
  <si>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</si>
  <si>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</si>
  <si>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</si>
  <si>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</si>
  <si>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</si>
  <si>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</si>
  <si>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</si>
  <si>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</si>
  <si>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</si>
  <si>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</si>
  <si>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</si>
  <si>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</si>
  <si>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</si>
  <si>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</si>
  <si>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</si>
  <si>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</si>
  <si>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</si>
  <si>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</si>
  <si>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</si>
  <si>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</si>
  <si>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</si>
  <si>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</si>
  <si>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</si>
  <si>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</si>
  <si>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</si>
  <si>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</si>
  <si>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</si>
  <si>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</si>
  <si>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</si>
  <si>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</si>
  <si>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</si>
  <si>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</si>
  <si>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</si>
  <si>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</si>
  <si>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</si>
  <si>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</si>
  <si>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</si>
  <si>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</si>
  <si>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</si>
  <si>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</si>
  <si>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</si>
  <si>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</si>
  <si>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</si>
  <si>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</si>
  <si>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</si>
  <si>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</si>
  <si>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</si>
  <si>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</si>
  <si>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</si>
  <si>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</si>
  <si>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</si>
  <si>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</si>
  <si>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</si>
  <si>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</si>
  <si>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</si>
  <si>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</si>
  <si>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</si>
  <si>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</si>
  <si>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</si>
  <si>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</si>
  <si>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</si>
  <si>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</si>
  <si>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</si>
  <si>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</si>
  <si>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</si>
  <si>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</si>
  <si>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</si>
  <si>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</si>
  <si>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</si>
  <si>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</si>
  <si>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</si>
  <si>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</si>
  <si>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</si>
  <si>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</si>
  <si>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</si>
  <si>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</si>
  <si>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</si>
  <si>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</si>
  <si>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</si>
  <si>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</si>
  <si>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</si>
  <si>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</si>
  <si>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</si>
  <si>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</si>
  <si>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</si>
  <si>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</si>
  <si>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</si>
  <si>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</si>
  <si>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</si>
  <si>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</si>
  <si>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</si>
  <si>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</si>
  <si>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</si>
  <si>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</si>
  <si>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</si>
  <si>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</si>
  <si>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</si>
  <si>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</si>
  <si>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</si>
  <si>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</si>
  <si>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</si>
  <si>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</si>
  <si>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</si>
  <si>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</si>
  <si>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</si>
  <si>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</si>
  <si>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</si>
  <si>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</si>
  <si>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</si>
  <si>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</si>
  <si>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</si>
  <si>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</si>
  <si>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</si>
  <si>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</si>
  <si>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</si>
  <si>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</si>
  <si>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</si>
  <si>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</si>
  <si>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</si>
  <si>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</si>
  <si>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</si>
  <si>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</si>
  <si>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</si>
  <si>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</si>
  <si>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</si>
  <si>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</si>
  <si>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</si>
  <si>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</si>
  <si>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</si>
  <si>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</si>
  <si>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</si>
  <si>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</si>
  <si>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</si>
  <si>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</si>
  <si>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</si>
  <si>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</si>
  <si>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</si>
  <si>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</si>
  <si>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</si>
  <si>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</si>
  <si>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</si>
  <si>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</si>
  <si>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</si>
  <si>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</si>
  <si>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</si>
  <si>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</si>
  <si>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</si>
  <si>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</si>
  <si>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</si>
  <si>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</si>
  <si>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</si>
  <si>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</si>
  <si>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</si>
  <si>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</si>
  <si>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</si>
  <si>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</si>
  <si>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</si>
  <si>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</si>
  <si>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</si>
  <si>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</si>
  <si>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</si>
  <si>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</si>
  <si>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</si>
  <si>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</si>
  <si>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</si>
  <si>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</si>
  <si>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</si>
  <si>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</si>
  <si>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</si>
  <si>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</si>
  <si>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</si>
  <si>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</si>
  <si>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</si>
  <si>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</si>
  <si>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</si>
  <si>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</si>
  <si>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</si>
  <si>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</si>
  <si>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</si>
  <si>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</si>
  <si>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</si>
  <si>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</si>
  <si>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</si>
  <si>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</si>
  <si>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</si>
  <si>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</si>
  <si>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</si>
  <si>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</si>
  <si>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</si>
  <si>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</si>
  <si>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</si>
  <si>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</si>
  <si>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</si>
  <si>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</si>
  <si>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</si>
  <si>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</si>
  <si>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</si>
  <si>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</si>
  <si>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</si>
  <si>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</si>
  <si>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</si>
  <si>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</si>
  <si>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</si>
  <si>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</si>
  <si>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</si>
  <si>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</si>
  <si>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</si>
  <si>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</si>
  <si>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</si>
  <si>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</si>
  <si>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</si>
  <si>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</si>
  <si>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</si>
  <si>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</si>
  <si>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</si>
  <si>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</si>
  <si>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</si>
  <si>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</si>
  <si>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</si>
  <si>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</si>
  <si>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</si>
  <si>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</si>
  <si>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</si>
  <si>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</si>
  <si>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</si>
  <si>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</si>
  <si>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</si>
  <si>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</si>
  <si>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</si>
  <si>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</si>
  <si>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</si>
  <si>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</si>
  <si>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</si>
  <si>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</si>
  <si>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</si>
  <si>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</si>
  <si>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</si>
  <si>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</si>
  <si>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</si>
  <si>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</si>
  <si>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</si>
  <si>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</si>
  <si>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</si>
  <si>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</si>
  <si>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</si>
  <si>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</si>
  <si>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</si>
  <si>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</si>
  <si>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</si>
  <si>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</si>
  <si>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</si>
  <si>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</si>
  <si>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</si>
  <si>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</si>
  <si>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</si>
  <si>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</si>
  <si>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</si>
  <si>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</si>
  <si>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</si>
  <si>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</si>
  <si>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</si>
  <si>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</si>
  <si>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</si>
  <si>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</si>
  <si>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</si>
  <si>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</si>
  <si>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</si>
  <si>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</si>
  <si>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</si>
  <si>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</si>
  <si>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</si>
  <si>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</si>
  <si>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</si>
  <si>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</si>
  <si>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</si>
  <si>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</si>
  <si>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</si>
  <si>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</si>
  <si>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</si>
  <si>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</si>
  <si>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</si>
  <si>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</si>
  <si>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</si>
  <si>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</si>
  <si>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</si>
  <si>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</si>
  <si>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</si>
  <si>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</si>
  <si>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</si>
  <si>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</si>
  <si>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</si>
  <si>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</si>
  <si>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</si>
  <si>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</si>
  <si>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</si>
  <si>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</si>
  <si>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</si>
  <si>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</si>
  <si>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</si>
  <si>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</si>
  <si>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</si>
  <si>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</si>
  <si>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</si>
  <si>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</si>
  <si>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</si>
  <si>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</si>
  <si>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</si>
  <si>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</si>
  <si>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</si>
  <si>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</si>
  <si>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</si>
  <si>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</si>
  <si>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</si>
  <si>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</si>
  <si>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</si>
  <si>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</si>
  <si>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</si>
  <si>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</si>
  <si>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</si>
  <si>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</si>
  <si>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</si>
  <si>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</si>
  <si>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</si>
  <si>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</si>
  <si>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</si>
  <si>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</si>
  <si>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</si>
  <si>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</si>
  <si>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</si>
  <si>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</si>
  <si>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</si>
  <si>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</si>
  <si>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</si>
  <si>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</si>
  <si>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</si>
  <si>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</si>
  <si>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</si>
  <si>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</si>
  <si>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</si>
  <si>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</si>
  <si>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</si>
  <si>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</si>
  <si>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</si>
  <si>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</si>
  <si>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</si>
  <si>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</si>
  <si>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</si>
  <si>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</si>
  <si>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</si>
  <si>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</si>
  <si>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</si>
  <si>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</si>
  <si>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</si>
  <si>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</si>
  <si>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</si>
  <si>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</si>
  <si>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</si>
  <si>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</si>
  <si>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</si>
  <si>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</si>
  <si>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</si>
  <si>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</si>
  <si>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</si>
  <si>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</si>
  <si>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</si>
  <si>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</si>
  <si>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</si>
  <si>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</si>
  <si>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</si>
  <si>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</si>
  <si>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</si>
  <si>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</si>
  <si>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</si>
  <si>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</si>
  <si>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</si>
  <si>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</si>
  <si>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</si>
  <si>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</si>
  <si>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</si>
  <si>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</si>
  <si>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</si>
  <si>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</si>
  <si>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</si>
  <si>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</si>
  <si>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</si>
  <si>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</si>
  <si>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</si>
  <si>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</si>
  <si>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</si>
  <si>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</si>
  <si>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</si>
  <si>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</si>
  <si>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</si>
  <si>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</si>
  <si>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</si>
  <si>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</si>
  <si>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</si>
  <si>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</si>
  <si>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</si>
  <si>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</si>
  <si>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</si>
  <si>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</si>
  <si>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</si>
  <si>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</si>
  <si>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</si>
  <si>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</si>
  <si>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</si>
  <si>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</si>
  <si>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</si>
  <si>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</si>
  <si>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</si>
  <si>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</si>
  <si>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</si>
  <si>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</si>
  <si>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</si>
  <si>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</si>
  <si>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</si>
  <si>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</si>
  <si>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</si>
  <si>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</si>
  <si>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</si>
  <si>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</si>
  <si>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</si>
  <si>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</si>
  <si>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</si>
  <si>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</si>
  <si>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</si>
  <si>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</si>
  <si>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</si>
  <si>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</si>
  <si>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</si>
  <si>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</si>
  <si>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</si>
  <si>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</si>
  <si>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</si>
  <si>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</si>
  <si>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</si>
  <si>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</si>
  <si>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</si>
  <si>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</si>
  <si>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</si>
  <si>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</si>
  <si>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</si>
  <si>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</si>
  <si>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</si>
  <si>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</si>
  <si>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</si>
  <si>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</si>
  <si>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</si>
  <si>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</si>
  <si>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</si>
  <si>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</si>
  <si>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</si>
  <si>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</si>
  <si>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</si>
  <si>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</si>
  <si>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</si>
  <si>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</si>
  <si>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</si>
  <si>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</si>
  <si>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</si>
  <si>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</si>
  <si>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</si>
  <si>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</si>
  <si>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</si>
  <si>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</si>
  <si>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</si>
  <si>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</si>
  <si>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</si>
  <si>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</si>
  <si>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</si>
  <si>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</si>
  <si>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</si>
  <si>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</si>
  <si>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</si>
  <si>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</si>
  <si>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</si>
  <si>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</si>
  <si>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</si>
  <si>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</si>
  <si>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</si>
  <si>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</si>
  <si>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</si>
  <si>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</si>
  <si>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</si>
  <si>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</si>
  <si>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</si>
  <si>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</si>
  <si>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</si>
  <si>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</si>
  <si>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</si>
  <si>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</si>
  <si>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</si>
  <si>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</si>
  <si>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</si>
  <si>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</si>
  <si>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</si>
  <si>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</si>
  <si>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</si>
  <si>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</si>
  <si>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</si>
  <si>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</si>
  <si>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</si>
  <si>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</si>
  <si>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</si>
  <si>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</si>
  <si>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</si>
  <si>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</si>
  <si>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</si>
  <si>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</si>
  <si>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</si>
  <si>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</si>
  <si>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</si>
  <si>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</si>
  <si>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</si>
  <si>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</si>
  <si>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</si>
  <si>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</si>
  <si>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</si>
  <si>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</si>
  <si>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</si>
  <si>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</si>
  <si>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</si>
  <si>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</si>
  <si>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</si>
  <si>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</si>
  <si>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</si>
  <si>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</si>
  <si>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</si>
  <si>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</si>
  <si>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</si>
  <si>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</si>
  <si>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</si>
  <si>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</si>
  <si>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</si>
  <si>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</si>
  <si>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</si>
  <si>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</si>
  <si>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</si>
  <si>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</si>
  <si>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</si>
  <si>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</si>
  <si>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</si>
  <si>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</si>
  <si>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</si>
  <si>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</si>
  <si>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</si>
  <si>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</si>
  <si>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</si>
  <si>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</si>
  <si>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</si>
  <si>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</si>
  <si>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</si>
  <si>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</si>
  <si>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</si>
  <si>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</si>
  <si>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</si>
  <si>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</si>
  <si>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</si>
  <si>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</si>
  <si>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</si>
  <si>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</si>
  <si>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</si>
  <si>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</si>
  <si>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</si>
  <si>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</si>
  <si>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</si>
  <si>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</si>
  <si>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</si>
  <si>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</si>
  <si>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</si>
  <si>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</si>
  <si>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</si>
  <si>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</si>
  <si>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</si>
  <si>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</si>
  <si>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</si>
  <si>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</si>
  <si>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</si>
  <si>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</si>
  <si>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</si>
  <si>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</si>
  <si>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</si>
  <si>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</si>
  <si>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</si>
  <si>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</si>
  <si>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</si>
  <si>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</si>
  <si>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</si>
  <si>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</si>
  <si>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</si>
  <si>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</si>
  <si>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</si>
  <si>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</si>
  <si>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</si>
  <si>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</si>
  <si>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</si>
  <si>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</si>
  <si>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</si>
  <si>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</si>
  <si>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</si>
  <si>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</si>
  <si>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</si>
  <si>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</si>
  <si>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</si>
  <si>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</si>
  <si>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</si>
  <si>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</si>
  <si>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</si>
  <si>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</si>
  <si>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</si>
  <si>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</si>
  <si>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</si>
  <si>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</si>
  <si>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</si>
  <si>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</si>
  <si>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</si>
  <si>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</si>
  <si>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</si>
  <si>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</si>
  <si>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</si>
  <si>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</si>
  <si>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</si>
  <si>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</si>
  <si>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</si>
  <si>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</si>
  <si>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</si>
  <si>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</si>
  <si>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</si>
  <si>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</si>
  <si>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</si>
  <si>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</si>
  <si>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</si>
  <si>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</si>
  <si>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</si>
  <si>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</si>
  <si>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</si>
  <si>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</si>
  <si>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</si>
  <si>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</si>
  <si>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</si>
  <si>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</si>
  <si>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</si>
  <si>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</si>
  <si>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</si>
  <si>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</si>
  <si>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</si>
  <si>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</si>
  <si>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</si>
  <si>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</si>
  <si>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</si>
  <si>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</si>
  <si>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</si>
  <si>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</si>
  <si>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</si>
  <si>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</si>
  <si>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</si>
  <si>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</si>
  <si>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</si>
  <si>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</si>
  <si>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</si>
  <si>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</si>
  <si>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</si>
  <si>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</si>
  <si>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</si>
  <si>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</si>
  <si>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</si>
  <si>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</si>
  <si>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</si>
  <si>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</si>
  <si>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</si>
  <si>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</si>
  <si>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</si>
  <si>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</si>
  <si>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</si>
  <si>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</si>
  <si>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</si>
  <si>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</si>
  <si>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</si>
  <si>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</si>
  <si>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</si>
  <si>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</si>
  <si>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</si>
  <si>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</si>
  <si>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</si>
  <si>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</si>
  <si>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</si>
  <si>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</si>
  <si>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</si>
  <si>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</si>
  <si>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</si>
  <si>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</si>
  <si>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</si>
  <si>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</si>
  <si>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</si>
  <si>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</si>
  <si>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</si>
  <si>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</si>
  <si>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</si>
  <si>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</si>
  <si>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</si>
  <si>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</si>
  <si>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</si>
  <si>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</si>
  <si>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</si>
  <si>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</si>
  <si>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</si>
  <si>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</si>
  <si>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</si>
  <si>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</si>
  <si>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</si>
  <si>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</si>
  <si>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</si>
  <si>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</si>
  <si>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</si>
  <si>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</si>
  <si>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</si>
  <si>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</si>
  <si>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</si>
  <si>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</si>
  <si>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</si>
  <si>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</si>
  <si>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</si>
  <si>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</si>
  <si>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</si>
  <si>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</si>
  <si>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</si>
  <si>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</si>
  <si>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</si>
  <si>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</si>
  <si>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</si>
  <si>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</si>
  <si>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</si>
  <si>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</si>
  <si>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</si>
  <si>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</si>
  <si>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</si>
  <si>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</si>
  <si>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</si>
  <si>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</si>
  <si>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</si>
  <si>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</si>
  <si>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</si>
  <si>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</si>
  <si>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</si>
  <si>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</si>
  <si>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</si>
  <si>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</si>
  <si>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</si>
  <si>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</si>
  <si>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</si>
  <si>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</si>
  <si>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</si>
  <si>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</si>
  <si>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</si>
  <si>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</si>
  <si>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</si>
  <si>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</si>
  <si>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</si>
  <si>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</si>
  <si>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</si>
  <si>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</si>
  <si>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</si>
  <si>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</si>
  <si>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</si>
  <si>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</si>
  <si>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</si>
  <si>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</si>
  <si>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</si>
  <si>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</si>
  <si>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</si>
  <si>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</si>
  <si>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</si>
  <si>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</si>
  <si>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</si>
  <si>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</si>
  <si>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</si>
  <si>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</si>
  <si>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</si>
  <si>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</si>
  <si>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</si>
  <si>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</si>
  <si>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</si>
  <si>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</si>
  <si>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</si>
  <si>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</si>
  <si>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</si>
  <si>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</si>
  <si>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</si>
  <si>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</si>
  <si>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</si>
  <si>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</si>
  <si>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</si>
  <si>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</si>
  <si>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</si>
  <si>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</si>
  <si>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</si>
  <si>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</si>
  <si>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</si>
  <si>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</si>
  <si>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</si>
  <si>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</si>
  <si>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</si>
  <si>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</si>
  <si>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</si>
  <si>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</si>
  <si>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</si>
  <si>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</si>
  <si>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</si>
  <si>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</si>
  <si>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</si>
  <si>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</si>
  <si>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</si>
  <si>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</si>
  <si>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</si>
  <si>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</si>
  <si>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</si>
  <si>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</si>
  <si>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</si>
  <si>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</si>
  <si>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</si>
  <si>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</si>
  <si>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</si>
  <si>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</si>
  <si>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</si>
  <si>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</si>
  <si>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</si>
  <si>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</si>
  <si>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</si>
  <si>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</si>
  <si>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</si>
  <si>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</si>
  <si>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</si>
  <si>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</si>
  <si>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</si>
  <si>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</si>
  <si>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</si>
  <si>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</si>
  <si>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</si>
  <si>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</si>
  <si>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</si>
  <si>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</si>
  <si>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</si>
  <si>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</si>
  <si>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</si>
  <si>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</si>
  <si>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</si>
  <si>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</si>
  <si>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</si>
  <si>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</si>
  <si>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</si>
  <si>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</si>
  <si>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</si>
  <si>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</si>
  <si>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</si>
  <si>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</si>
  <si>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</si>
  <si>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</si>
  <si>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</si>
  <si>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</si>
  <si>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</si>
  <si>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</si>
  <si>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</si>
  <si>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</si>
  <si>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</si>
  <si>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</si>
  <si>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</si>
  <si>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</si>
  <si>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</si>
  <si>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</si>
  <si>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</si>
  <si>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</si>
  <si>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</si>
  <si>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</si>
  <si>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</si>
  <si>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</si>
  <si>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</si>
  <si>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</si>
  <si>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</si>
  <si>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</si>
  <si>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</si>
  <si>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</si>
  <si>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</si>
  <si>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</si>
  <si>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</si>
  <si>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</si>
  <si>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</si>
  <si>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</si>
  <si>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</si>
  <si>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</si>
  <si>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</si>
  <si>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</si>
  <si>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</si>
  <si>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</si>
  <si>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</si>
  <si>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</si>
  <si>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</si>
  <si>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</si>
  <si>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</si>
  <si>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</si>
  <si>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</si>
  <si>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</si>
  <si>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</si>
  <si>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</si>
  <si>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</si>
  <si>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</si>
  <si>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</si>
  <si>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</si>
  <si>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</si>
  <si>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</si>
  <si>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</si>
  <si>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</si>
  <si>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</si>
  <si>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</si>
  <si>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</si>
  <si>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</si>
  <si>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</si>
  <si>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</si>
  <si>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</si>
  <si>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</si>
  <si>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</si>
  <si>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</si>
  <si>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</si>
  <si>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</si>
  <si>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</si>
  <si>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</si>
  <si>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</si>
  <si>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</si>
  <si>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</si>
  <si>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</si>
  <si>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</si>
  <si>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</si>
  <si>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</si>
  <si>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</si>
  <si>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</si>
  <si>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</si>
  <si>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</si>
  <si>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</si>
  <si>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</si>
  <si>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</si>
  <si>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</si>
  <si>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</si>
  <si>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</si>
  <si>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</si>
  <si>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</si>
  <si>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</si>
  <si>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</si>
  <si>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</si>
  <si>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</si>
  <si>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</si>
  <si>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</si>
  <si>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</si>
  <si>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</si>
  <si>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</si>
  <si>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</si>
  <si>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</si>
  <si>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</si>
  <si>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</si>
  <si>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</si>
  <si>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</si>
  <si>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</si>
  <si>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</si>
  <si>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</si>
  <si>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</si>
  <si>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</si>
  <si>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</si>
  <si>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</si>
  <si>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</si>
  <si>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</si>
  <si>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</si>
  <si>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</si>
  <si>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</si>
  <si>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</si>
  <si>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</si>
  <si>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</si>
  <si>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</si>
  <si>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</si>
  <si>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</si>
  <si>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</si>
  <si>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</si>
  <si>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</si>
  <si>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</si>
  <si>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</si>
  <si>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</si>
  <si>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</si>
  <si>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</si>
  <si>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</si>
  <si>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</si>
  <si>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</si>
  <si>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</si>
  <si>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</si>
  <si>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</si>
  <si>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</si>
  <si>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</si>
  <si>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</si>
  <si>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</si>
  <si>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</si>
  <si>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</si>
  <si>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</si>
  <si>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</si>
  <si>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</si>
  <si>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</si>
  <si>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</si>
  <si>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</si>
  <si>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</si>
  <si>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</si>
  <si>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</si>
  <si>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</si>
  <si>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</si>
  <si>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</si>
  <si>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</si>
  <si>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</si>
  <si>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</si>
  <si>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</si>
  <si>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</si>
  <si>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</si>
  <si>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</si>
  <si>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</si>
  <si>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</si>
  <si>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</si>
  <si>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</si>
  <si>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</si>
  <si>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</si>
  <si>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</si>
  <si>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</si>
  <si>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</si>
  <si>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</si>
  <si>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</si>
  <si>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</si>
  <si>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</si>
  <si>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</si>
  <si>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</si>
  <si>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</si>
  <si>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</si>
  <si>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</si>
  <si>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</si>
  <si>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</si>
  <si>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</si>
  <si>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</si>
  <si>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</si>
  <si>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</si>
  <si>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</si>
  <si>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</si>
  <si>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</si>
  <si>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</si>
  <si>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</si>
  <si>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</si>
  <si>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</si>
  <si>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</si>
  <si>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</si>
  <si>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</si>
  <si>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</si>
  <si>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</si>
  <si>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</si>
  <si>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</si>
  <si>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</si>
  <si>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</si>
  <si>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</si>
  <si>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</si>
  <si>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</si>
  <si>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</si>
  <si>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</si>
  <si>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</si>
  <si>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</si>
  <si>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</si>
  <si>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</si>
  <si>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</si>
  <si>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</si>
  <si>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</si>
  <si>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</si>
  <si>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</si>
  <si>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</si>
  <si>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</si>
  <si>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</si>
  <si>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</si>
  <si>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</si>
  <si>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</si>
  <si>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</si>
  <si>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</si>
  <si>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</si>
  <si>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</si>
  <si>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</si>
  <si>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</si>
  <si>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</si>
  <si>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</si>
  <si>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</si>
  <si>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</si>
  <si>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</si>
  <si>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</si>
  <si>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</si>
  <si>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</si>
  <si>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</si>
  <si>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</si>
  <si>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</si>
  <si>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</si>
  <si>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</si>
  <si>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</si>
  <si>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</si>
  <si>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</si>
  <si>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</si>
  <si>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</si>
  <si>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</si>
  <si>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</si>
  <si>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</si>
  <si>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</si>
  <si>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</si>
  <si>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</si>
  <si>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</si>
  <si>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</si>
  <si>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</si>
  <si>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</si>
  <si>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</si>
  <si>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</si>
  <si>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</si>
  <si>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</si>
  <si>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</si>
  <si>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</si>
  <si>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</si>
  <si>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</si>
  <si>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</si>
  <si>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</si>
  <si>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</si>
  <si>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</si>
  <si>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</si>
  <si>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</si>
  <si>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</si>
  <si>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</si>
  <si>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</si>
  <si>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</si>
  <si>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</si>
  <si>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</si>
  <si>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</si>
  <si>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</si>
  <si>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</si>
  <si>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</si>
  <si>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</si>
  <si>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</si>
  <si>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</si>
  <si>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</si>
  <si>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</si>
  <si>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</si>
  <si>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</si>
  <si>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</si>
  <si>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</si>
  <si>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</si>
  <si>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</si>
  <si>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</si>
  <si>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</si>
  <si>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</si>
  <si>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</si>
  <si>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</si>
  <si>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</si>
  <si>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</si>
  <si>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</si>
  <si>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</si>
  <si>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</si>
  <si>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</si>
  <si>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</si>
  <si>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</si>
  <si>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</si>
  <si>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</si>
  <si>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</si>
  <si>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</si>
  <si>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</si>
  <si>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</si>
  <si>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</si>
  <si>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</si>
  <si>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</si>
  <si>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</si>
  <si>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</si>
  <si>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</si>
  <si>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</si>
  <si>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</si>
  <si>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</si>
  <si>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</si>
  <si>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</si>
  <si>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</si>
  <si>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</si>
  <si>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</si>
  <si>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</si>
  <si>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</si>
  <si>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</si>
  <si>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</si>
  <si>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</si>
  <si>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</si>
  <si>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</si>
  <si>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</si>
  <si>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</si>
  <si>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</si>
  <si>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</si>
  <si>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</si>
  <si>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</si>
  <si>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</si>
  <si>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</si>
  <si>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</si>
  <si>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</si>
  <si>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</si>
  <si>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</si>
  <si>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</si>
  <si>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</si>
  <si>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</si>
  <si>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</si>
  <si>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</si>
  <si>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</si>
  <si>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</si>
  <si>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</si>
  <si>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</si>
  <si>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</si>
  <si>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</si>
  <si>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</si>
  <si>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</si>
  <si>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</si>
  <si>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</si>
  <si>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</si>
  <si>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</si>
  <si>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</si>
  <si>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</si>
  <si>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</si>
  <si>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</si>
  <si>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</si>
  <si>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</si>
  <si>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</si>
  <si>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</si>
  <si>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</si>
  <si>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</si>
  <si>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</si>
  <si>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</si>
  <si>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</si>
  <si>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</si>
  <si>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</si>
  <si>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</si>
  <si>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</si>
  <si>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</si>
  <si>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</si>
  <si>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</si>
  <si>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</si>
  <si>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</si>
  <si>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</si>
  <si>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</si>
  <si>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</si>
  <si>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</si>
  <si>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</si>
  <si>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</si>
  <si>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</si>
  <si>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</si>
  <si>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</si>
  <si>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</si>
  <si>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</si>
  <si>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</si>
  <si>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</si>
  <si>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</si>
  <si>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</si>
  <si>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</si>
  <si>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</si>
  <si>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</si>
  <si>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</si>
  <si>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</si>
  <si>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</si>
  <si>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</si>
  <si>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</si>
  <si>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</si>
  <si>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</si>
  <si>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</si>
  <si>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</si>
  <si>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</si>
  <si>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</si>
  <si>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</si>
  <si>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</si>
  <si>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</si>
  <si>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</si>
  <si>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</si>
  <si>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</si>
  <si>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</si>
  <si>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</si>
  <si>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</si>
  <si>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</si>
  <si>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</si>
  <si>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</si>
  <si>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</si>
  <si>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</si>
  <si>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</si>
  <si>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</si>
  <si>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</si>
  <si>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</si>
  <si>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</si>
  <si>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</si>
  <si>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</si>
  <si>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</si>
  <si>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</si>
  <si>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</si>
  <si>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</si>
  <si>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</si>
  <si>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</si>
  <si>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</si>
  <si>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</si>
  <si>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</si>
  <si>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</si>
  <si>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</si>
  <si>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</si>
  <si>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</si>
  <si>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</si>
  <si>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</si>
  <si>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</si>
  <si>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</si>
  <si>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</si>
  <si>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</si>
  <si>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</si>
  <si>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</si>
  <si>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</si>
  <si>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</si>
  <si>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</si>
  <si>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</si>
  <si>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</si>
  <si>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</si>
  <si>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</si>
  <si>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</si>
  <si>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</si>
  <si>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</si>
  <si>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</si>
  <si>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</si>
  <si>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</si>
  <si>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</si>
  <si>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</si>
  <si>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</si>
  <si>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</si>
  <si>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</si>
  <si>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</si>
  <si>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</si>
  <si>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</si>
  <si>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</si>
  <si>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</si>
  <si>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</si>
  <si>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</si>
  <si>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</si>
  <si>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</si>
  <si>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</si>
  <si>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</si>
  <si>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</si>
  <si>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</si>
  <si>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</si>
  <si>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</si>
  <si>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</si>
  <si>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</si>
  <si>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</si>
  <si>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</si>
  <si>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</si>
  <si>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</si>
  <si>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</si>
  <si>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</si>
  <si>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</si>
  <si>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</si>
  <si>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</si>
  <si>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</si>
  <si>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</si>
  <si>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</si>
  <si>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</si>
  <si>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</si>
  <si>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</si>
  <si>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</si>
  <si>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</si>
  <si>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</si>
  <si>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</si>
  <si>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</si>
  <si>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</si>
  <si>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</si>
  <si>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</si>
  <si>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</si>
  <si>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</si>
  <si>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</si>
  <si>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</si>
  <si>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</si>
  <si>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</si>
  <si>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</si>
  <si>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</si>
  <si>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</si>
  <si>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</si>
  <si>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</si>
  <si>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</si>
  <si>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</si>
  <si>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</si>
  <si>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</si>
  <si>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</si>
  <si>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</si>
  <si>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</si>
  <si>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</si>
  <si>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</si>
  <si>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</si>
  <si>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</si>
  <si>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</si>
  <si>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</si>
  <si>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</si>
  <si>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</si>
  <si>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</si>
  <si>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</si>
  <si>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</si>
  <si>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</si>
  <si>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</si>
  <si>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</si>
  <si>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</si>
  <si>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</si>
  <si>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</si>
  <si>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</si>
  <si>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</si>
  <si>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</si>
  <si>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</si>
  <si>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</si>
  <si>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</si>
  <si>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</si>
  <si>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</si>
  <si>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</si>
  <si>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</si>
  <si>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</si>
  <si>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</si>
  <si>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</si>
  <si>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</si>
  <si>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</si>
  <si>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</si>
  <si>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</si>
  <si>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</si>
  <si>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</si>
  <si>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</si>
  <si>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</si>
  <si>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</si>
  <si>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</si>
  <si>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</si>
  <si>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</si>
  <si>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</si>
  <si>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</si>
  <si>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</si>
  <si>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</si>
  <si>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</si>
  <si>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</si>
  <si>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</si>
  <si>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</si>
  <si>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</si>
  <si>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</si>
  <si>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</si>
  <si>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</si>
  <si>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</si>
  <si>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</si>
  <si>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</si>
  <si>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</si>
  <si>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</si>
  <si>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</si>
  <si>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</si>
  <si>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</si>
  <si>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</si>
  <si>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</si>
  <si>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</si>
  <si>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</si>
  <si>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</si>
  <si>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</si>
  <si>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</si>
  <si>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</si>
  <si>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</si>
  <si>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</si>
  <si>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</si>
  <si>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</si>
  <si>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</si>
  <si>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</si>
  <si>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</si>
  <si>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</si>
  <si>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</si>
  <si>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</si>
  <si>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</si>
  <si>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</si>
  <si>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</si>
  <si>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</si>
  <si>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</si>
  <si>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</si>
  <si>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</si>
  <si>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</si>
  <si>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</si>
  <si>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</si>
  <si>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</si>
  <si>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</si>
  <si>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</si>
  <si>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</si>
  <si>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</si>
  <si>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</si>
  <si>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</si>
  <si>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</si>
  <si>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</si>
  <si>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</si>
  <si>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</si>
  <si>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</si>
  <si>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</si>
  <si>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</si>
  <si>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</si>
  <si>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</si>
  <si>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</si>
  <si>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</si>
  <si>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</si>
  <si>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</si>
  <si>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</si>
  <si>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</si>
  <si>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</si>
  <si>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</si>
  <si>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</si>
  <si>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</si>
  <si>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</si>
  <si>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</si>
  <si>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</si>
  <si>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</si>
  <si>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</si>
  <si>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</si>
  <si>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</si>
  <si>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</si>
  <si>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</si>
  <si>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</si>
  <si>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</si>
  <si>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</si>
  <si>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</si>
  <si>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</si>
  <si>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</si>
  <si>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</si>
  <si>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</si>
  <si>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</si>
  <si>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</si>
  <si>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</si>
  <si>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</si>
  <si>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</si>
  <si>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</si>
  <si>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</si>
  <si>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</si>
  <si>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</si>
  <si>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</si>
  <si>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</si>
  <si>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</si>
  <si>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</si>
  <si>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</si>
  <si>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</si>
  <si>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</si>
  <si>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</si>
  <si>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</si>
  <si>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</si>
  <si>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</si>
  <si>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</si>
  <si>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</si>
  <si>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</si>
  <si>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</si>
  <si>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</si>
  <si>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</si>
  <si>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</si>
  <si>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</si>
  <si>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</si>
  <si>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</si>
  <si>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</si>
  <si>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</si>
  <si>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</si>
  <si>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</si>
  <si>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</si>
  <si>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</si>
  <si>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</si>
  <si>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</si>
  <si>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</si>
  <si>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</si>
  <si>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</si>
  <si>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</si>
  <si>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</si>
  <si>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</si>
  <si>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</si>
  <si>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</si>
  <si>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</si>
  <si>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</si>
  <si>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</si>
  <si>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</si>
  <si>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</si>
  <si>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</si>
  <si>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</si>
  <si>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</si>
  <si>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</si>
  <si>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</si>
  <si>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</si>
  <si>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</si>
  <si>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</si>
  <si>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</si>
  <si>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</si>
  <si>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</si>
  <si>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</si>
  <si>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</si>
  <si>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</si>
  <si>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</si>
  <si>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</si>
  <si>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</si>
  <si>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</si>
  <si>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</si>
  <si>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</si>
  <si>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</si>
  <si>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</si>
  <si>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</si>
  <si>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</si>
  <si>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</si>
  <si>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</si>
  <si>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</si>
  <si>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</si>
  <si>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</si>
  <si>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</si>
  <si>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</si>
  <si>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</si>
  <si>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</si>
  <si>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</si>
  <si>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</si>
  <si>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</si>
  <si>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</si>
  <si>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</si>
  <si>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</si>
  <si>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</si>
  <si>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</si>
  <si>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</si>
  <si>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</si>
  <si>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</si>
  <si>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</si>
  <si>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</si>
  <si>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</si>
  <si>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</si>
  <si>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</si>
  <si>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</si>
  <si>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</si>
  <si>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</si>
  <si>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</si>
  <si>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</si>
  <si>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</si>
  <si>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</si>
  <si>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</si>
  <si>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</si>
  <si>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</si>
  <si>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</si>
  <si>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</si>
  <si>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</si>
  <si>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</si>
  <si>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</si>
  <si>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</si>
  <si>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</si>
  <si>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</si>
  <si>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</si>
  <si>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</si>
  <si>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</si>
  <si>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</si>
  <si>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</si>
  <si>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</si>
  <si>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</si>
  <si>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</si>
  <si>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</si>
  <si>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</si>
  <si>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</si>
  <si>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</si>
  <si>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</si>
  <si>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</si>
  <si>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</si>
  <si>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</si>
  <si>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</si>
  <si>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</si>
  <si>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</si>
  <si>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</si>
  <si>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</si>
  <si>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</si>
  <si>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</si>
  <si>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</si>
  <si>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</si>
  <si>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</si>
  <si>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</si>
  <si>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</si>
  <si>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</si>
  <si>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</si>
  <si>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</si>
  <si>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</si>
  <si>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</si>
  <si>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</si>
  <si>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</si>
  <si>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</si>
  <si>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</si>
  <si>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</si>
  <si>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</si>
  <si>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</si>
  <si>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</si>
  <si>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</si>
  <si>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</si>
  <si>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</si>
  <si>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</si>
  <si>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</si>
  <si>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</si>
  <si>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</si>
  <si>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</si>
  <si>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</si>
  <si>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</si>
  <si>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</si>
  <si>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</si>
  <si>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</si>
  <si>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</si>
  <si>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</si>
  <si>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</si>
  <si>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</si>
  <si>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</si>
  <si>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</si>
  <si>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</si>
  <si>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</si>
  <si>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</si>
  <si>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</si>
  <si>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</si>
  <si>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</si>
  <si>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</si>
  <si>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</si>
  <si>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</si>
  <si>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</si>
  <si>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</si>
  <si>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</si>
  <si>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</si>
  <si>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</si>
  <si>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</si>
  <si>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</si>
  <si>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</si>
  <si>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</si>
  <si>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</si>
  <si>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</si>
  <si>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</si>
  <si>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</si>
  <si>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</si>
  <si>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</si>
  <si>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</si>
  <si>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</si>
  <si>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</si>
  <si>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</si>
  <si>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</si>
  <si>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</si>
  <si>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</si>
  <si>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</si>
  <si>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</si>
  <si>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</si>
  <si>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</si>
  <si>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</si>
  <si>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</si>
  <si>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</si>
  <si>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</si>
  <si>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</si>
  <si>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</si>
  <si>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</si>
  <si>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</si>
  <si>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</si>
  <si>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</si>
  <si>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</si>
  <si>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</si>
  <si>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</si>
  <si>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</si>
  <si>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</si>
  <si>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</si>
  <si>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</si>
  <si>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</si>
  <si>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</si>
  <si>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</si>
  <si>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</si>
  <si>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</si>
  <si>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</si>
  <si>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</si>
  <si>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</si>
  <si>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</si>
  <si>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</si>
  <si>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</si>
  <si>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</si>
  <si>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</si>
  <si>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</si>
  <si>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</si>
  <si>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</si>
  <si>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</si>
  <si>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</si>
  <si>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</si>
  <si>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</si>
  <si>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</si>
  <si>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</si>
  <si>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</si>
  <si>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</si>
  <si>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</si>
  <si>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</si>
  <si>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</si>
  <si>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</si>
  <si>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</si>
  <si>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</si>
  <si>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</si>
  <si>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</si>
  <si>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</si>
  <si>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</si>
  <si>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</si>
  <si>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</si>
  <si>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</si>
  <si>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</si>
  <si>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</si>
  <si>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</si>
  <si>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</si>
  <si>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</si>
  <si>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</si>
  <si>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</si>
  <si>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</si>
  <si>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</si>
  <si>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</si>
  <si>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</si>
  <si>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</si>
  <si>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</si>
  <si>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</si>
  <si>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</si>
  <si>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</si>
  <si>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</si>
  <si>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</si>
  <si>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</si>
  <si>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</si>
  <si>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</si>
  <si>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</si>
  <si>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</si>
  <si>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</si>
  <si>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</si>
  <si>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</si>
  <si>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</si>
  <si>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</si>
  <si>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</si>
  <si>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</si>
  <si>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</si>
  <si>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</si>
  <si>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</si>
  <si>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</si>
  <si>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</si>
  <si>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</si>
  <si>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</si>
  <si>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</si>
  <si>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</si>
  <si>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</si>
  <si>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</si>
  <si>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</si>
  <si>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</si>
  <si>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</si>
  <si>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</si>
  <si>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</si>
  <si>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</si>
  <si>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</si>
  <si>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</si>
  <si>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</si>
  <si>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</si>
  <si>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</si>
  <si>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</si>
  <si>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</si>
  <si>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</si>
  <si>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</si>
  <si>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</si>
  <si>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</si>
  <si>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</si>
  <si>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</si>
  <si>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</si>
  <si>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</si>
  <si>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</si>
  <si>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</si>
  <si>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</si>
  <si>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</si>
  <si>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</si>
  <si>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</si>
  <si>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</si>
  <si>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</si>
  <si>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</si>
  <si>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</si>
  <si>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</si>
  <si>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</si>
  <si>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</si>
  <si>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</si>
  <si>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</si>
  <si>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</si>
  <si>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</si>
  <si>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</si>
  <si>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</si>
  <si>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</si>
  <si>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</si>
  <si>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</si>
  <si>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</si>
  <si>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</si>
  <si>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</si>
  <si>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</si>
  <si>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</si>
  <si>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</si>
  <si>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</si>
  <si>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</si>
  <si>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</si>
  <si>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</si>
  <si>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</si>
  <si>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</si>
  <si>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</si>
  <si>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</si>
  <si>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</si>
  <si>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</si>
  <si>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</si>
  <si>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</si>
  <si>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</si>
  <si>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</si>
  <si>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</si>
  <si>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</si>
  <si>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</si>
  <si>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</si>
  <si>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</si>
  <si>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</si>
  <si>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</si>
  <si>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</si>
  <si>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</si>
  <si>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</si>
  <si>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</si>
  <si>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</si>
  <si>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</si>
  <si>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</si>
  <si>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</si>
  <si>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</si>
  <si>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</si>
  <si>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</si>
  <si>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</si>
  <si>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</si>
  <si>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</si>
  <si>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</si>
  <si>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</si>
  <si>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</si>
  <si>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</si>
  <si>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</si>
  <si>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</si>
  <si>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</si>
  <si>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</si>
  <si>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</si>
  <si>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</si>
  <si>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</si>
  <si>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</si>
  <si>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</si>
  <si>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</si>
  <si>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</si>
  <si>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</si>
  <si>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</si>
  <si>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</si>
  <si>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</si>
  <si>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</si>
  <si>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</si>
  <si>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</si>
  <si>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</si>
  <si>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</si>
  <si>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</si>
  <si>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</si>
  <si>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</si>
  <si>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</si>
  <si>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</si>
  <si>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</si>
  <si>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</si>
  <si>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</si>
  <si>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</si>
  <si>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</si>
  <si>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</si>
  <si>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</si>
  <si>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</si>
  <si>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</si>
  <si>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</si>
  <si>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</si>
  <si>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</si>
  <si>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</si>
  <si>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</si>
  <si>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</si>
  <si>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</si>
  <si>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</si>
  <si>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</si>
  <si>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</si>
  <si>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</si>
  <si>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</si>
  <si>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</si>
  <si>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</si>
  <si>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</si>
  <si>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</si>
  <si>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</si>
  <si>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</si>
  <si>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</si>
  <si>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</si>
  <si>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</si>
  <si>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</si>
  <si>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</si>
  <si>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</si>
  <si>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</si>
  <si>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</si>
  <si>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</si>
  <si>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</si>
  <si>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</si>
  <si>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</si>
  <si>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</si>
  <si>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</si>
  <si>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</si>
  <si>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</si>
  <si>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</si>
  <si>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</si>
  <si>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</si>
  <si>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</si>
  <si>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</si>
  <si>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</si>
  <si>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</si>
  <si>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</si>
  <si>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</si>
  <si>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</si>
  <si>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</si>
  <si>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</si>
  <si>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</si>
  <si>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</si>
  <si>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</si>
  <si>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</si>
  <si>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</si>
  <si>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</si>
  <si>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</si>
  <si>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</si>
  <si>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</si>
  <si>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</si>
  <si>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</si>
  <si>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</si>
  <si>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</si>
  <si>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</si>
  <si>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</si>
  <si>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</si>
  <si>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</si>
  <si>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</si>
  <si>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</si>
  <si>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</si>
  <si>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</si>
  <si>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</si>
  <si>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</si>
  <si>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</si>
  <si>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</si>
  <si>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</si>
  <si>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</si>
  <si>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</si>
  <si>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</si>
  <si>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</si>
  <si>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</si>
  <si>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</si>
  <si>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</si>
  <si>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</si>
  <si>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</si>
  <si>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</si>
  <si>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</si>
  <si>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</si>
  <si>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</si>
  <si>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</si>
  <si>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</si>
  <si>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</si>
  <si>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</si>
  <si>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</si>
  <si>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</si>
  <si>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</si>
  <si>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</si>
  <si>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</si>
  <si>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</si>
  <si>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</si>
  <si>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</si>
  <si>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</si>
  <si>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</si>
  <si>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</si>
  <si>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</si>
  <si>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</si>
  <si>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</si>
  <si>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</si>
  <si>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</si>
  <si>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</si>
  <si>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</si>
  <si>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</si>
  <si>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</si>
  <si>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</si>
  <si>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</si>
  <si>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</si>
  <si>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</si>
  <si>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</si>
  <si>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</si>
  <si>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</si>
  <si>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</si>
  <si>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</si>
  <si>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</si>
  <si>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</si>
  <si>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</si>
  <si>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</si>
  <si>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</si>
  <si>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</si>
  <si>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</si>
  <si>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</si>
  <si>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</si>
  <si>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</si>
  <si>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</si>
  <si>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</si>
  <si>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</si>
  <si>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</si>
  <si>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</si>
  <si>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</si>
  <si>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</si>
  <si>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</si>
  <si>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</si>
  <si>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</si>
  <si>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</si>
  <si>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</si>
  <si>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</si>
  <si>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</si>
  <si>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</si>
  <si>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</si>
  <si>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</si>
  <si>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</si>
  <si>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</si>
  <si>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</si>
  <si>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</si>
  <si>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</si>
  <si>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</si>
  <si>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</si>
  <si>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</si>
  <si>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</si>
  <si>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</si>
  <si>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</si>
  <si>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</si>
  <si>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</si>
  <si>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</si>
  <si>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</si>
  <si>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</si>
  <si>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</si>
  <si>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</si>
  <si>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</si>
  <si>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</si>
  <si>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</si>
  <si>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</si>
  <si>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</si>
  <si>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</si>
  <si>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</si>
  <si>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</si>
  <si>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</si>
  <si>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</si>
  <si>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</si>
  <si>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</si>
  <si>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</si>
  <si>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</si>
  <si>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</si>
  <si>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</si>
  <si>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</si>
  <si>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</si>
  <si>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</si>
  <si>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</si>
  <si>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</si>
  <si>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</si>
  <si>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</si>
  <si>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</si>
  <si>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</si>
  <si>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</si>
  <si>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</si>
  <si>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</si>
  <si>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</si>
  <si>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</si>
  <si>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</si>
  <si>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</si>
  <si>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</si>
  <si>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</si>
  <si>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</si>
  <si>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</si>
  <si>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</si>
  <si>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</si>
  <si>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</si>
  <si>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</si>
  <si>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</si>
  <si>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</si>
  <si>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</si>
  <si>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</si>
  <si>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</si>
  <si>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</si>
  <si>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</si>
  <si>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</si>
  <si>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</si>
  <si>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</si>
  <si>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</si>
  <si>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</si>
  <si>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</si>
  <si>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</si>
  <si>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</si>
  <si>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</si>
  <si>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</si>
  <si>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</si>
  <si>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</si>
  <si>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</si>
  <si>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</si>
  <si>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</si>
  <si>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</si>
  <si>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</si>
  <si>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</si>
  <si>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</si>
  <si>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</si>
  <si>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</si>
  <si>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</si>
  <si>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</si>
  <si>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</si>
  <si>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</si>
  <si>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</si>
  <si>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</si>
  <si>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</si>
  <si>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</si>
  <si>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</si>
  <si>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</si>
  <si>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</si>
  <si>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</si>
  <si>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</si>
  <si>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</si>
  <si>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</si>
  <si>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</si>
  <si>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</si>
  <si>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</si>
  <si>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</si>
  <si>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</si>
  <si>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</si>
  <si>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</si>
  <si>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</si>
  <si>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</si>
  <si>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</si>
  <si>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</si>
  <si>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</si>
  <si>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</si>
  <si>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</si>
  <si>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</si>
  <si>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</si>
  <si>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</si>
  <si>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</si>
  <si>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</si>
  <si>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</si>
  <si>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</si>
  <si>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</si>
  <si>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</si>
  <si>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</si>
  <si>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</si>
  <si>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</si>
  <si>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</si>
  <si>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</si>
  <si>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</si>
  <si>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</si>
  <si>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</si>
  <si>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</si>
  <si>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</si>
  <si>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</si>
  <si>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</si>
  <si>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</si>
  <si>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</si>
  <si>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</si>
  <si>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</si>
  <si>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</si>
  <si>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</si>
  <si>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</si>
  <si>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</si>
  <si>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</si>
  <si>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</si>
  <si>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</si>
  <si>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</si>
  <si>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</si>
  <si>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</si>
  <si>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</si>
  <si>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</si>
  <si>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</si>
  <si>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</si>
  <si>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</si>
  <si>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</si>
  <si>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</si>
  <si>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</si>
  <si>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</si>
  <si>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</si>
  <si>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</si>
  <si>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</si>
  <si>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</si>
  <si>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</si>
  <si>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</si>
  <si>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</si>
  <si>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</si>
  <si>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</si>
  <si>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</si>
  <si>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</si>
  <si>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</si>
  <si>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</si>
  <si>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</si>
  <si>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</si>
  <si>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</si>
  <si>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</si>
  <si>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</si>
  <si>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</si>
  <si>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</si>
  <si>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</si>
  <si>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</si>
  <si>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</si>
  <si>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</si>
  <si>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</si>
  <si>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</si>
  <si>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</si>
  <si>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</si>
  <si>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</si>
  <si>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</si>
  <si>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</si>
  <si>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</si>
  <si>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</si>
  <si>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</si>
  <si>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</si>
  <si>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</si>
  <si>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</si>
  <si>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</si>
  <si>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</si>
  <si>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</si>
  <si>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</si>
  <si>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</si>
  <si>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</si>
  <si>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</si>
  <si>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</si>
  <si>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</si>
  <si>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</si>
  <si>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</si>
  <si>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</si>
  <si>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</si>
  <si>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</si>
  <si>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</si>
  <si>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</si>
  <si>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</si>
  <si>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</si>
  <si>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</si>
  <si>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</si>
  <si>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</si>
  <si>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</si>
  <si>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</si>
  <si>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</si>
  <si>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</si>
  <si>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</si>
  <si>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</si>
  <si>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</si>
  <si>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</si>
  <si>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</si>
  <si>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</si>
  <si>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</si>
  <si>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</si>
  <si>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</si>
  <si>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</si>
  <si>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</si>
  <si>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</si>
  <si>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</si>
  <si>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</si>
  <si>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</si>
  <si>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</si>
  <si>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</si>
  <si>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</si>
  <si>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</si>
  <si>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</si>
  <si>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</si>
  <si>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</si>
  <si>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</si>
  <si>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</si>
  <si>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</si>
  <si>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</si>
  <si>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</si>
  <si>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</si>
  <si>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</si>
  <si>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</si>
  <si>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</si>
  <si>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</si>
  <si>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</si>
  <si>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</si>
  <si>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</si>
  <si>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</si>
  <si>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</si>
  <si>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</si>
  <si>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</si>
  <si>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</si>
  <si>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</si>
  <si>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</si>
  <si>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</si>
  <si>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</si>
  <si>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</si>
  <si>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</si>
  <si>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</si>
  <si>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</si>
  <si>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</si>
  <si>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</si>
  <si>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</si>
  <si>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</si>
  <si>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</si>
  <si>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</si>
  <si>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</si>
  <si>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</si>
  <si>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</si>
  <si>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</si>
  <si>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</si>
  <si>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</si>
  <si>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</si>
  <si>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</si>
  <si>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</si>
  <si>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</si>
  <si>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</si>
  <si>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</si>
  <si>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</si>
  <si>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</si>
  <si>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</si>
  <si>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</si>
  <si>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</si>
  <si>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</si>
  <si>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</si>
  <si>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</si>
  <si>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</si>
  <si>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</si>
  <si>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</si>
  <si>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</si>
  <si>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</si>
  <si>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</si>
  <si>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</si>
  <si>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</si>
  <si>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</si>
  <si>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</si>
  <si>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</si>
  <si>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</si>
  <si>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</si>
  <si>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</si>
  <si>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</si>
  <si>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</si>
  <si>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</si>
  <si>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</si>
  <si>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</si>
  <si>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</si>
  <si>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</si>
  <si>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</si>
  <si>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</si>
  <si>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</si>
  <si>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</si>
  <si>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</si>
  <si>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</si>
  <si>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</si>
  <si>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</si>
  <si>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</si>
  <si>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</si>
  <si>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</si>
  <si>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</si>
  <si>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</si>
  <si>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</si>
  <si>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</si>
  <si>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</si>
  <si>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</si>
  <si>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</si>
  <si>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</si>
  <si>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</si>
  <si>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</si>
  <si>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</si>
  <si>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</si>
  <si>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</si>
  <si>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</si>
  <si>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</si>
  <si>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</si>
  <si>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</si>
  <si>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</si>
  <si>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</si>
  <si>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</si>
  <si>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</si>
  <si>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</si>
  <si>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</si>
  <si>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</si>
  <si>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</si>
  <si>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</si>
  <si>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</si>
  <si>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</si>
  <si>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</si>
  <si>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</si>
  <si>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</si>
  <si>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</si>
  <si>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</si>
  <si>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</si>
  <si>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</si>
  <si>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</si>
  <si>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</si>
  <si>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</si>
  <si>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</si>
  <si>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</si>
  <si>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</si>
  <si>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</si>
  <si>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</si>
  <si>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</si>
  <si>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</si>
  <si>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</si>
  <si>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</si>
  <si>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</si>
  <si>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</si>
  <si>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</si>
  <si>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</si>
  <si>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</si>
  <si>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</si>
  <si>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</si>
  <si>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</si>
  <si>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</si>
  <si>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</si>
  <si>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</si>
  <si>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</si>
  <si>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</si>
  <si>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</si>
  <si>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</si>
  <si>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</si>
  <si>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</si>
  <si>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</si>
  <si>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</si>
  <si>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</si>
  <si>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</si>
  <si>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</si>
  <si>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</si>
  <si>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</si>
  <si>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</si>
  <si>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</si>
  <si>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</si>
  <si>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</si>
  <si>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</si>
  <si>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</si>
  <si>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</si>
  <si>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</si>
  <si>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</si>
  <si>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</si>
  <si>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</si>
  <si>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</si>
  <si>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</si>
  <si>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</si>
  <si>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</si>
  <si>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</si>
  <si>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</si>
  <si>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</si>
  <si>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</si>
  <si>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</si>
  <si>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</si>
  <si>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</si>
  <si>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</si>
  <si>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</si>
  <si>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</si>
  <si>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</si>
  <si>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</si>
  <si>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</si>
  <si>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</si>
  <si>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</si>
  <si>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</si>
  <si>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</si>
  <si>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</si>
  <si>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</si>
  <si>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</si>
  <si>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</si>
  <si>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</si>
  <si>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</si>
  <si>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</si>
  <si>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</si>
  <si>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</si>
  <si>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</si>
  <si>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</si>
  <si>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</si>
  <si>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</si>
  <si>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</si>
  <si>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</si>
  <si>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</si>
  <si>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</si>
  <si>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</si>
  <si>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</si>
  <si>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</si>
  <si>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</si>
  <si>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</si>
  <si>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</si>
  <si>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</si>
  <si>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</si>
  <si>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</si>
  <si>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</si>
  <si>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</si>
  <si>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</si>
  <si>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</si>
  <si>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</si>
  <si>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</si>
  <si>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</si>
  <si>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</si>
  <si>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</si>
  <si>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</si>
  <si>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</si>
  <si>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</si>
  <si>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</si>
  <si>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</si>
  <si>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</si>
  <si>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</si>
  <si>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</si>
  <si>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</si>
  <si>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</si>
  <si>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</si>
  <si>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</si>
  <si>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</si>
  <si>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</si>
  <si>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</si>
  <si>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</si>
  <si>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</si>
  <si>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</si>
  <si>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</si>
  <si>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</si>
  <si>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</si>
  <si>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</si>
  <si>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</si>
  <si>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</si>
  <si>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</si>
  <si>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</si>
  <si>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</si>
  <si>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</si>
  <si>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</si>
  <si>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</si>
  <si>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</si>
  <si>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</si>
  <si>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</si>
  <si>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</si>
  <si>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</si>
  <si>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</si>
  <si>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</si>
  <si>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</si>
  <si>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</si>
  <si>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</si>
  <si>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</si>
  <si>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</si>
  <si>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</si>
  <si>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</si>
  <si>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</si>
  <si>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</si>
  <si>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</si>
  <si>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</si>
  <si>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</si>
  <si>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</si>
  <si>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</si>
  <si>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</si>
  <si>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</si>
  <si>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</si>
  <si>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</si>
  <si>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</si>
  <si>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</si>
  <si>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</si>
  <si>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</si>
  <si>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</si>
  <si>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</si>
  <si>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</si>
  <si>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</si>
  <si>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</si>
  <si>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</si>
  <si>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</si>
  <si>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</si>
  <si>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</si>
  <si>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</si>
  <si>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</si>
  <si>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</si>
  <si>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</si>
  <si>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</si>
  <si>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</si>
  <si>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</si>
  <si>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</si>
  <si>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</si>
  <si>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</si>
  <si>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</si>
  <si>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</si>
  <si>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</si>
  <si>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</si>
  <si>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</si>
  <si>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</si>
  <si>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</si>
  <si>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</si>
  <si>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</si>
  <si>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</si>
  <si>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</si>
  <si>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</si>
  <si>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</si>
  <si>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</si>
  <si>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</si>
  <si>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</si>
  <si>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</si>
  <si>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</si>
  <si>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</si>
  <si>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</si>
  <si>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</si>
  <si>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</si>
  <si>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</si>
  <si>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</si>
  <si>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</si>
  <si>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</si>
  <si>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</si>
  <si>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</si>
  <si>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</si>
  <si>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</si>
  <si>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</si>
  <si>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</si>
  <si>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</si>
  <si>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</si>
  <si>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</si>
  <si>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</si>
  <si>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</si>
  <si>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</si>
  <si>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</si>
  <si>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</si>
  <si>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</si>
  <si>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</si>
  <si>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</si>
  <si>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</si>
  <si>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</si>
  <si>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</si>
  <si>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</si>
  <si>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</si>
  <si>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</si>
  <si>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</si>
  <si>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</si>
  <si>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</si>
  <si>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</si>
  <si>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</si>
  <si>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</si>
  <si>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</si>
  <si>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</si>
  <si>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</si>
  <si>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</si>
  <si>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</si>
  <si>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</si>
  <si>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</si>
  <si>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</si>
  <si>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</si>
  <si>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</si>
  <si>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</si>
  <si>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</si>
  <si>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</si>
  <si>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</si>
  <si>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</si>
  <si>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</si>
  <si>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</si>
  <si>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</si>
  <si>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</si>
  <si>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</si>
  <si>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</si>
  <si>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</si>
  <si>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</si>
  <si>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</si>
  <si>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</si>
  <si>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</si>
  <si>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</si>
  <si>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</si>
  <si>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</si>
  <si>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</si>
  <si>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</si>
  <si>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</si>
  <si>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</si>
  <si>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</si>
  <si>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</si>
  <si>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</si>
  <si>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</si>
  <si>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</si>
  <si>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</si>
  <si>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</si>
  <si>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</si>
  <si>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</si>
  <si>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</si>
  <si>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</si>
  <si>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</si>
  <si>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</si>
  <si>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</si>
  <si>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</si>
  <si>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</si>
  <si>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</si>
  <si>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</si>
  <si>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</si>
  <si>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</si>
  <si>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</si>
  <si>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</si>
  <si>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</si>
  <si>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</si>
  <si>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</si>
  <si>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</si>
  <si>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</si>
  <si>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</si>
  <si>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</si>
  <si>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</si>
  <si>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</si>
  <si>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</si>
  <si>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</si>
  <si>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</si>
  <si>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</si>
  <si>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</si>
  <si>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</si>
  <si>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</si>
  <si>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</si>
  <si>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</si>
  <si>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</si>
  <si>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</si>
  <si>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</si>
  <si>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</si>
  <si>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</si>
  <si>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</si>
  <si>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</si>
  <si>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</si>
  <si>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</si>
  <si>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</si>
  <si>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</si>
  <si>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</si>
  <si>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</si>
  <si>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</si>
  <si>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</si>
  <si>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</si>
  <si>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</si>
  <si>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</si>
  <si>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</si>
  <si>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</si>
  <si>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</si>
  <si>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</si>
  <si>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</si>
  <si>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</si>
  <si>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</si>
  <si>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</si>
  <si>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</si>
  <si>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</si>
  <si>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</si>
  <si>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</si>
  <si>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</si>
  <si>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</si>
  <si>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</si>
  <si>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</si>
  <si>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</si>
  <si>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</si>
  <si>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</si>
  <si>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</si>
  <si>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</si>
  <si>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</si>
  <si>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</si>
  <si>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</si>
  <si>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</si>
  <si>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</si>
  <si>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</si>
  <si>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</si>
  <si>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</si>
  <si>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</si>
  <si>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</si>
  <si>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</si>
  <si>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</si>
  <si>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</si>
  <si>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</si>
  <si>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</si>
  <si>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</si>
  <si>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</si>
  <si>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</si>
  <si>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</si>
  <si>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</si>
  <si>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</si>
  <si>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</si>
  <si>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</si>
  <si>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</si>
  <si>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</si>
  <si>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</si>
  <si>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</si>
  <si>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</si>
  <si>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</si>
  <si>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</si>
  <si>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</si>
  <si>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</si>
  <si>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</si>
  <si>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</si>
  <si>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</si>
  <si>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</si>
  <si>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</si>
  <si>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</si>
  <si>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</si>
  <si>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</si>
  <si>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</si>
  <si>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</si>
  <si>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</si>
  <si>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</si>
  <si>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</si>
  <si>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</si>
  <si>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</si>
  <si>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</si>
  <si>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</si>
  <si>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</si>
  <si>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</si>
  <si>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</si>
  <si>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</si>
  <si>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</si>
  <si>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</si>
  <si>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</si>
  <si>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</si>
  <si>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</si>
  <si>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</si>
  <si>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</si>
  <si>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</si>
  <si>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</si>
  <si>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</si>
  <si>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</si>
  <si>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</si>
  <si>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</si>
  <si>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</si>
  <si>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</si>
  <si>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</si>
  <si>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</si>
  <si>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</si>
  <si>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</si>
  <si>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</si>
  <si>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</si>
  <si>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</si>
  <si>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</si>
  <si>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</si>
  <si>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</si>
  <si>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</si>
  <si>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</si>
  <si>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</si>
  <si>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</si>
  <si>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</si>
  <si>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</si>
  <si>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</si>
  <si>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</si>
  <si>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</si>
  <si>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</si>
  <si>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</si>
  <si>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</si>
  <si>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</si>
  <si>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</si>
  <si>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</si>
  <si>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</si>
  <si>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</si>
  <si>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</si>
  <si>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</si>
  <si>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</si>
  <si>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</si>
  <si>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</si>
  <si>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</si>
  <si>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</si>
  <si>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</si>
  <si>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</si>
  <si>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</si>
  <si>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</si>
  <si>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</si>
  <si>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</si>
  <si>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</si>
  <si>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</si>
  <si>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</si>
  <si>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</si>
  <si>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</si>
  <si>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</si>
  <si>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</si>
  <si>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</si>
  <si>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</si>
  <si>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</si>
  <si>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</si>
  <si>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</si>
  <si>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</si>
  <si>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</si>
  <si>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</si>
  <si>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</si>
  <si>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</si>
  <si>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</si>
  <si>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</si>
  <si>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</si>
  <si>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</si>
  <si>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</si>
  <si>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</si>
  <si>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</si>
  <si>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</si>
  <si>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</si>
  <si>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</si>
  <si>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</si>
  <si>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</si>
  <si>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</si>
  <si>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</si>
  <si>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</si>
  <si>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</si>
  <si>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</si>
  <si>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</si>
  <si>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</si>
  <si>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</si>
  <si>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</si>
  <si>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</si>
  <si>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</si>
  <si>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</si>
  <si>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</si>
  <si>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</si>
  <si>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</si>
  <si>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</si>
  <si>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</si>
  <si>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</si>
  <si>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</si>
  <si>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</si>
  <si>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</si>
  <si>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</si>
  <si>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</si>
  <si>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</si>
  <si>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</si>
  <si>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</si>
  <si>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</si>
  <si>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</si>
  <si>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</si>
  <si>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</si>
  <si>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</si>
  <si>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</si>
  <si>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</si>
  <si>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</si>
  <si>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</si>
  <si>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</si>
  <si>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</si>
  <si>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</si>
  <si>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</si>
  <si>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</si>
  <si>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</si>
  <si>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</si>
  <si>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</si>
  <si>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</si>
  <si>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</si>
  <si>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</si>
  <si>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</si>
  <si>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</si>
  <si>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</si>
  <si>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</si>
  <si>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</si>
  <si>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</si>
  <si>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</si>
  <si>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</si>
  <si>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</si>
  <si>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</si>
  <si>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</si>
  <si>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</si>
  <si>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</si>
  <si>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</si>
  <si>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</si>
  <si>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</si>
  <si>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</si>
  <si>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</si>
  <si>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</si>
  <si>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</si>
  <si>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</si>
  <si>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</si>
  <si>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</si>
  <si>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</si>
  <si>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</si>
  <si>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</si>
  <si>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</si>
  <si>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</si>
  <si>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</si>
  <si>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</si>
  <si>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</si>
  <si>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</si>
  <si>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</si>
  <si>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</si>
  <si>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</si>
  <si>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</si>
  <si>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</si>
  <si>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</si>
  <si>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</si>
  <si>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</si>
  <si>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</si>
  <si>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</si>
  <si>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</si>
  <si>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</si>
  <si>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</si>
  <si>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</si>
  <si>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</si>
  <si>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</si>
  <si>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</si>
  <si>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</si>
  <si>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</si>
  <si>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</si>
  <si>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</si>
  <si>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</si>
  <si>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</si>
  <si>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</si>
  <si>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</si>
  <si>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</si>
  <si>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</si>
  <si>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</si>
  <si>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</si>
  <si>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</si>
  <si>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</si>
  <si>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</si>
  <si>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</si>
  <si>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</si>
  <si>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</si>
  <si>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</si>
  <si>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</si>
  <si>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</si>
  <si>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</si>
  <si>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</si>
  <si>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</si>
  <si>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</si>
  <si>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</si>
  <si>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</si>
  <si>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</si>
  <si>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</si>
  <si>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</si>
  <si>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</si>
  <si>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</si>
  <si>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</si>
  <si>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</si>
  <si>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</si>
  <si>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</si>
  <si>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</si>
  <si>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</si>
  <si>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</si>
  <si>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</si>
  <si>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</si>
  <si>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</si>
  <si>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</si>
  <si>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</si>
  <si>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</si>
  <si>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</si>
  <si>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</si>
  <si>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</si>
  <si>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</si>
  <si>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</si>
  <si>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</si>
  <si>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</si>
  <si>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</si>
  <si>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</si>
  <si>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</si>
  <si>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</si>
  <si>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</si>
  <si>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</si>
  <si>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</si>
  <si>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</si>
  <si>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</si>
  <si>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</si>
  <si>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</si>
  <si>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</si>
  <si>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</si>
  <si>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</si>
  <si>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</si>
  <si>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</si>
  <si>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</si>
  <si>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</si>
  <si>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</si>
  <si>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</si>
  <si>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</si>
  <si>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</si>
  <si>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</si>
  <si>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</si>
  <si>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</si>
  <si>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</si>
  <si>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</si>
  <si>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</si>
  <si>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</si>
  <si>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</si>
  <si>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</si>
  <si>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</si>
  <si>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</si>
  <si>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</si>
  <si>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</si>
  <si>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</si>
  <si>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</si>
  <si>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</si>
  <si>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</si>
  <si>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</si>
  <si>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</si>
  <si>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</si>
  <si>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</si>
  <si>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</si>
  <si>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</si>
  <si>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</si>
  <si>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</si>
  <si>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</si>
  <si>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</si>
  <si>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</si>
  <si>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</si>
  <si>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</si>
  <si>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</si>
  <si>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</si>
  <si>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</si>
  <si>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</si>
  <si>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</si>
  <si>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</si>
  <si>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</si>
  <si>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</si>
  <si>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</si>
  <si>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</si>
  <si>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</si>
  <si>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</si>
  <si>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</si>
  <si>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</si>
  <si>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</si>
  <si>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</si>
  <si>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</si>
  <si>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</si>
  <si>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</si>
  <si>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</si>
  <si>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</si>
  <si>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</si>
  <si>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</si>
  <si>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</si>
  <si>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</si>
  <si>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</si>
  <si>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</si>
  <si>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</si>
  <si>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</si>
  <si>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</si>
  <si>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</si>
  <si>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</si>
  <si>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</si>
  <si>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</si>
  <si>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</si>
  <si>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</si>
  <si>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</si>
  <si>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</si>
  <si>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</si>
  <si>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</si>
  <si>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</si>
  <si>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</si>
  <si>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</si>
  <si>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</si>
  <si>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</si>
  <si>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</si>
  <si>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</si>
  <si>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</si>
  <si>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</si>
  <si>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</si>
  <si>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</si>
  <si>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</si>
  <si>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</si>
  <si>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</si>
  <si>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</si>
  <si>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</si>
  <si>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</si>
  <si>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</si>
  <si>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</si>
  <si>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</si>
  <si>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</si>
  <si>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</si>
  <si>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</si>
  <si>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</si>
  <si>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</si>
  <si>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</si>
  <si>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</si>
  <si>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</si>
  <si>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</si>
  <si>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</si>
  <si>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</si>
  <si>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</si>
  <si>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</si>
  <si>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</si>
  <si>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</si>
  <si>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</si>
  <si>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</si>
  <si>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</si>
  <si>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</si>
  <si>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</si>
  <si>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</si>
  <si>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</si>
  <si>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</si>
  <si>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</si>
  <si>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</si>
  <si>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</si>
  <si>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</si>
  <si>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</si>
  <si>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</si>
  <si>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</si>
  <si>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</si>
  <si>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</si>
  <si>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</si>
  <si>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</si>
  <si>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</si>
  <si>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</si>
  <si>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</si>
  <si>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</si>
  <si>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</si>
  <si>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</si>
  <si>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</si>
  <si>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</si>
  <si>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</si>
  <si>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</si>
  <si>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</si>
  <si>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</si>
  <si>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</si>
  <si>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</si>
  <si>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</si>
  <si>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</si>
  <si>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</si>
  <si>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</si>
  <si>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</si>
  <si>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</si>
  <si>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</si>
  <si>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</si>
  <si>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</si>
  <si>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</si>
  <si>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</si>
  <si>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</si>
  <si>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</si>
  <si>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</si>
  <si>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</si>
  <si>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</si>
  <si>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</si>
  <si>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</si>
  <si>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</si>
  <si>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</si>
  <si>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</si>
  <si>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</si>
  <si>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</si>
  <si>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</si>
  <si>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</si>
  <si>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</si>
  <si>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</si>
  <si>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</si>
  <si>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</si>
  <si>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</si>
  <si>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</si>
  <si>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</si>
  <si>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</si>
  <si>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</si>
  <si>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</si>
  <si>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</si>
  <si>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</si>
  <si>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</si>
  <si>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</si>
  <si>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</si>
  <si>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</si>
  <si>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</si>
  <si>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</si>
  <si>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</si>
  <si>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</si>
  <si>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</si>
  <si>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</si>
  <si>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</si>
  <si>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</si>
  <si>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</si>
  <si>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</si>
  <si>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</si>
  <si>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</si>
  <si>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</si>
  <si>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</si>
  <si>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</si>
  <si>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</si>
  <si>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</si>
  <si>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</si>
  <si>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</si>
  <si>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</si>
  <si>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</si>
  <si>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</si>
  <si>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</si>
  <si>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</si>
  <si>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</si>
  <si>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</si>
  <si>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</si>
  <si>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</si>
  <si>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</si>
  <si>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</si>
  <si>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</si>
  <si>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</si>
  <si>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</si>
  <si>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</si>
  <si>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</si>
  <si>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</si>
  <si>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</si>
  <si>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</si>
  <si>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</si>
  <si>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</si>
  <si>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</si>
  <si>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</si>
  <si>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</si>
  <si>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</si>
  <si>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</si>
  <si>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</si>
  <si>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</si>
  <si>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</si>
  <si>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</si>
  <si>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</si>
  <si>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</si>
  <si>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</si>
  <si>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</si>
  <si>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</si>
  <si>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</si>
  <si>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</si>
  <si>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</si>
  <si>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</si>
  <si>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</si>
  <si>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</si>
  <si>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</si>
  <si>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</si>
  <si>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</si>
  <si>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</si>
  <si>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</si>
  <si>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</si>
  <si>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</si>
  <si>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</si>
  <si>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</si>
  <si>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</si>
  <si>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</si>
  <si>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</si>
  <si>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</si>
  <si>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</si>
  <si>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</si>
  <si>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</si>
  <si>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</si>
  <si>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</si>
  <si>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</si>
  <si>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</si>
  <si>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</si>
  <si>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</si>
  <si>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</si>
  <si>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</si>
  <si>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</si>
  <si>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</si>
  <si>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</si>
  <si>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</si>
  <si>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</si>
  <si>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</si>
  <si>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</si>
  <si>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</si>
  <si>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</si>
  <si>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</si>
  <si>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</si>
  <si>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</si>
  <si>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</si>
  <si>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</si>
  <si>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</si>
  <si>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</si>
  <si>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</si>
  <si>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</si>
  <si>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</si>
  <si>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</si>
  <si>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</si>
  <si>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</si>
  <si>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</si>
  <si>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</si>
  <si>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</si>
  <si>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</si>
  <si>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</si>
  <si>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</si>
  <si>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</si>
  <si>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</si>
  <si>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</si>
  <si>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</si>
  <si>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</si>
  <si>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</si>
  <si>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</si>
  <si>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</si>
  <si>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</si>
  <si>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</si>
  <si>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</si>
  <si>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</si>
  <si>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</si>
  <si>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</si>
  <si>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</si>
  <si>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</si>
  <si>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</si>
  <si>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</si>
  <si>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</si>
  <si>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</si>
  <si>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</si>
  <si>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</si>
  <si>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</si>
  <si>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</si>
  <si>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</si>
  <si>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</si>
  <si>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</si>
  <si>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</si>
  <si>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</si>
  <si>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</si>
  <si>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</si>
  <si>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</si>
  <si>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</si>
  <si>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</si>
  <si>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</si>
  <si>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</si>
  <si>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</si>
  <si>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</si>
  <si>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</si>
  <si>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</si>
  <si>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</si>
  <si>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</si>
  <si>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</si>
  <si>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</si>
  <si>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</si>
  <si>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</si>
  <si>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</si>
  <si>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</si>
  <si>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</si>
  <si>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</si>
  <si>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</si>
  <si>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</si>
  <si>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</si>
  <si>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</si>
  <si>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</si>
  <si>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</si>
  <si>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</si>
  <si>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</si>
  <si>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</si>
  <si>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</si>
  <si>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</si>
  <si>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</si>
  <si>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</si>
  <si>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</si>
  <si>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</si>
  <si>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</si>
  <si>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</si>
  <si>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</si>
  <si>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</si>
  <si>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</si>
  <si>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</si>
  <si>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</si>
  <si>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</si>
  <si>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</si>
  <si>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</si>
  <si>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</si>
  <si>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</si>
  <si>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</si>
  <si>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</si>
  <si>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</si>
  <si>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</si>
  <si>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</si>
  <si>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</si>
  <si>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</si>
  <si>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</si>
  <si>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</si>
  <si>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</si>
  <si>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</si>
  <si>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</si>
  <si>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</si>
  <si>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</si>
  <si>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</si>
  <si>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</si>
  <si>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</si>
  <si>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</si>
  <si>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</si>
  <si>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</si>
  <si>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</si>
  <si>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</si>
  <si>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</si>
  <si>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</si>
  <si>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</si>
  <si>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</si>
  <si>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</si>
  <si>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</si>
  <si>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</si>
  <si>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</si>
  <si>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</si>
  <si>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</si>
  <si>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</si>
  <si>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</si>
  <si>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</si>
  <si>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</si>
  <si>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</si>
  <si>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</si>
  <si>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</si>
  <si>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</si>
  <si>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</si>
  <si>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</si>
  <si>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</si>
  <si>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</si>
  <si>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</si>
  <si>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</si>
  <si>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</si>
  <si>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</si>
  <si>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</si>
  <si>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</si>
  <si>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</si>
  <si>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</si>
  <si>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</si>
  <si>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</si>
  <si>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</si>
  <si>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</si>
  <si>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</si>
  <si>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</si>
  <si>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</si>
  <si>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</si>
  <si>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</si>
  <si>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</si>
  <si>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</si>
  <si>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</si>
  <si>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</si>
  <si>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</si>
  <si>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</si>
  <si>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</si>
  <si>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</si>
  <si>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</si>
  <si>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</si>
  <si>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</si>
  <si>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</si>
  <si>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</si>
  <si>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</si>
  <si>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</si>
  <si>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</si>
  <si>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</si>
  <si>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</si>
  <si>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</si>
  <si>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</si>
  <si>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</si>
  <si>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</si>
  <si>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</si>
  <si>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</si>
  <si>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</si>
  <si>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</si>
  <si>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</si>
  <si>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</si>
  <si>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</si>
  <si>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</si>
  <si>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</si>
  <si>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</si>
  <si>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</si>
  <si>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</si>
  <si>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</si>
  <si>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</si>
  <si>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</si>
  <si>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</si>
  <si>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</si>
  <si>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</si>
  <si>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</si>
  <si>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</si>
  <si>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</si>
  <si>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</si>
  <si>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</si>
  <si>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</si>
  <si>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</si>
  <si>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</si>
  <si>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</si>
  <si>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</si>
  <si>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</si>
  <si>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</si>
  <si>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</si>
  <si>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</si>
  <si>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</si>
  <si>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</si>
  <si>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</si>
  <si>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</si>
  <si>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</si>
  <si>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</si>
  <si>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</si>
  <si>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</si>
  <si>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</si>
  <si>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</si>
  <si>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</si>
  <si>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</si>
  <si>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</si>
  <si>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</si>
  <si>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</si>
  <si>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</si>
  <si>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</si>
  <si>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</si>
  <si>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</si>
  <si>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</si>
  <si>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</si>
  <si>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</si>
  <si>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</si>
  <si>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</si>
  <si>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</si>
  <si>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</si>
  <si>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</si>
  <si>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</si>
  <si>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</si>
  <si>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</si>
  <si>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</si>
  <si>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</si>
  <si>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</si>
  <si>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</si>
  <si>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</si>
  <si>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</si>
  <si>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</si>
  <si>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</si>
  <si>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</si>
  <si>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</si>
  <si>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</si>
  <si>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</si>
  <si>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</si>
  <si>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</si>
  <si>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</si>
  <si>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</si>
  <si>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</si>
  <si>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</si>
  <si>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</si>
  <si>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</si>
  <si>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</si>
  <si>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</si>
  <si>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</si>
  <si>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</si>
  <si>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</si>
  <si>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</si>
  <si>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</si>
  <si>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</si>
  <si>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</si>
  <si>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</si>
  <si>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</si>
  <si>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</si>
  <si>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</si>
  <si>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</si>
  <si>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</si>
  <si>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</si>
  <si>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</si>
  <si>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</si>
  <si>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</si>
  <si>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</si>
  <si>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</si>
  <si>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</si>
  <si>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</si>
  <si>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</si>
  <si>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</si>
  <si>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</si>
  <si>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</si>
  <si>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</si>
  <si>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</si>
  <si>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</si>
  <si>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</si>
  <si>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</si>
  <si>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</si>
  <si>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</si>
  <si>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</si>
  <si>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</si>
  <si>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</si>
  <si>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</si>
  <si>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</si>
  <si>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</si>
  <si>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</si>
  <si>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</si>
  <si>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</si>
  <si>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</si>
  <si>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</si>
  <si>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</si>
  <si>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</si>
  <si>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</si>
  <si>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</si>
  <si>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</si>
  <si>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</si>
  <si>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</si>
  <si>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</si>
  <si>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</si>
  <si>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</si>
  <si>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</si>
  <si>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</si>
  <si>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</si>
  <si>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</si>
  <si>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</si>
  <si>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</si>
  <si>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</si>
  <si>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</si>
  <si>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</si>
  <si>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</si>
  <si>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</si>
  <si>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</si>
  <si>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</si>
  <si>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</si>
  <si>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</si>
  <si>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</si>
  <si>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</si>
  <si>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</si>
  <si>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</si>
  <si>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</si>
  <si>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</si>
  <si>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</si>
  <si>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</si>
  <si>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</si>
  <si>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</si>
  <si>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</si>
  <si>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</si>
  <si>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</si>
  <si>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</si>
  <si>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</si>
  <si>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</si>
  <si>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</si>
  <si>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</si>
  <si>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</si>
  <si>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</si>
  <si>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</si>
  <si>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</si>
  <si>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</si>
  <si>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</si>
  <si>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</si>
  <si>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</si>
  <si>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</si>
  <si>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</si>
  <si>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</si>
  <si>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</si>
  <si>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</si>
  <si>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</si>
  <si>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</si>
  <si>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</si>
  <si>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</si>
  <si>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</si>
  <si>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</si>
  <si>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</si>
  <si>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</si>
  <si>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</si>
  <si>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</si>
  <si>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</si>
  <si>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</si>
  <si>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</si>
  <si>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</si>
  <si>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</si>
  <si>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</si>
  <si>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</si>
  <si>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</si>
  <si>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</si>
  <si>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</si>
  <si>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</si>
  <si>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</si>
  <si>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</si>
  <si>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</si>
  <si>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</si>
  <si>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</si>
  <si>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</si>
  <si>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</si>
  <si>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</si>
  <si>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</si>
  <si>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</si>
  <si>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</si>
  <si>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</si>
  <si>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</si>
  <si>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</si>
  <si>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</si>
  <si>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</si>
  <si>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</si>
  <si>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</si>
  <si>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</si>
  <si>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</si>
  <si>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</si>
  <si>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</si>
  <si>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</si>
  <si>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</si>
  <si>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</si>
  <si>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</si>
  <si>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</si>
  <si>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</si>
  <si>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</si>
  <si>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</si>
  <si>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</si>
  <si>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</si>
  <si>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</si>
  <si>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</si>
  <si>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</si>
  <si>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</si>
  <si>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</si>
  <si>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</si>
  <si>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</si>
  <si>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</si>
  <si>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</si>
  <si>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</si>
  <si>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</si>
  <si>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</si>
  <si>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</si>
  <si>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</si>
  <si>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</si>
  <si>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</si>
  <si>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</si>
  <si>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</si>
  <si>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</si>
  <si>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</si>
  <si>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</si>
  <si>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</si>
  <si>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</si>
  <si>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</si>
  <si>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</si>
  <si>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</si>
  <si>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</si>
  <si>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</si>
  <si>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</si>
  <si>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</si>
  <si>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</si>
  <si>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</si>
  <si>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</si>
  <si>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</si>
  <si>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</si>
  <si>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</si>
  <si>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</si>
  <si>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</si>
  <si>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</si>
  <si>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</si>
  <si>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</si>
  <si>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</si>
  <si>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</si>
  <si>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</si>
  <si>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</si>
  <si>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</si>
  <si>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</si>
  <si>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</si>
  <si>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</si>
  <si>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</si>
  <si>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</si>
  <si>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</si>
  <si>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</si>
  <si>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</si>
  <si>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</si>
  <si>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</si>
  <si>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</si>
  <si>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</si>
  <si>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</si>
  <si>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</si>
  <si>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</si>
  <si>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</si>
  <si>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</si>
  <si>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</si>
  <si>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</si>
  <si>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</si>
  <si>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</si>
  <si>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</si>
  <si>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</si>
  <si>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</si>
  <si>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</si>
  <si>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</si>
  <si>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</si>
  <si>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</si>
  <si>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</si>
  <si>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</si>
  <si>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</si>
  <si>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</si>
  <si>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</si>
  <si>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</si>
  <si>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</si>
  <si>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</si>
  <si>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</si>
  <si>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</si>
  <si>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</si>
  <si>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</si>
  <si>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</si>
  <si>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</si>
  <si>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</si>
  <si>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</si>
  <si>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</si>
  <si>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</si>
  <si>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</si>
  <si>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</si>
  <si>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</si>
  <si>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</si>
  <si>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</si>
  <si>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</si>
  <si>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</si>
  <si>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</si>
  <si>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</si>
  <si>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</si>
  <si>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</si>
  <si>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</si>
  <si>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</si>
  <si>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</si>
  <si>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</si>
  <si>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</si>
  <si>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</si>
  <si>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</si>
  <si>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</si>
  <si>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</si>
  <si>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</si>
  <si>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</si>
  <si>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</si>
  <si>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</si>
  <si>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</si>
  <si>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</si>
  <si>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</si>
  <si>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</si>
  <si>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</si>
  <si>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</si>
  <si>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</si>
  <si>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</si>
  <si>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</si>
  <si>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</si>
  <si>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</si>
  <si>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</si>
  <si>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</si>
  <si>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</si>
  <si>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</si>
  <si>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</si>
  <si>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</si>
  <si>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</si>
  <si>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</si>
  <si>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</si>
  <si>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</si>
  <si>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</si>
  <si>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</si>
  <si>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</si>
  <si>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</si>
  <si>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</si>
  <si>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</si>
  <si>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</si>
  <si>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</si>
  <si>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</si>
  <si>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</si>
  <si>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</si>
  <si>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</si>
  <si>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</si>
  <si>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</si>
  <si>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</si>
  <si>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</si>
  <si>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</si>
  <si>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</si>
  <si>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</si>
  <si>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</si>
  <si>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</si>
  <si>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</si>
  <si>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</si>
  <si>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</si>
  <si>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</si>
  <si>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</si>
  <si>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</si>
  <si>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</si>
  <si>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</si>
  <si>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</si>
  <si>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</si>
  <si>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</si>
  <si>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</si>
  <si>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</si>
  <si>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</si>
  <si>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</si>
  <si>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</si>
  <si>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</si>
  <si>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</si>
  <si>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</si>
  <si>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</si>
  <si>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</si>
  <si>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</si>
  <si>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</si>
  <si>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</si>
  <si>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</si>
  <si>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</si>
  <si>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</si>
  <si>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</si>
  <si>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</si>
  <si>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</si>
  <si>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</si>
  <si>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</si>
  <si>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</si>
  <si>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</si>
  <si>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</si>
  <si>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</si>
  <si>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</si>
  <si>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</si>
  <si>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</si>
  <si>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</si>
  <si>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</si>
  <si>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</si>
  <si>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</si>
  <si>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</si>
  <si>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</si>
  <si>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</si>
  <si>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</si>
  <si>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</si>
  <si>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</si>
  <si>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</si>
  <si>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</si>
  <si>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</si>
  <si>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</si>
  <si>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</si>
  <si>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</si>
  <si>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</si>
  <si>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</si>
  <si>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</si>
  <si>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</si>
  <si>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</si>
  <si>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</si>
  <si>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</si>
  <si>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</si>
  <si>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</si>
  <si>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</si>
  <si>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</si>
  <si>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</si>
  <si>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</si>
  <si>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</si>
  <si>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</si>
  <si>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</si>
  <si>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</si>
  <si>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</si>
  <si>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</si>
  <si>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</si>
  <si>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</si>
  <si>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</si>
  <si>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</si>
  <si>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</si>
  <si>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</si>
  <si>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</si>
  <si>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</si>
  <si>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</si>
  <si>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</si>
  <si>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</si>
  <si>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</si>
  <si>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</si>
  <si>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</si>
  <si>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</si>
  <si>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</si>
  <si>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</si>
  <si>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</si>
  <si>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</si>
  <si>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</si>
  <si>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</si>
  <si>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</si>
  <si>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</si>
  <si>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</si>
  <si>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</si>
  <si>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</si>
  <si>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</si>
  <si>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</si>
  <si>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</si>
  <si>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</si>
  <si>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</si>
  <si>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</si>
  <si>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</si>
  <si>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</si>
  <si>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</si>
  <si>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</si>
  <si>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</si>
  <si>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</si>
  <si>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</si>
  <si>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</si>
  <si>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</si>
  <si>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</si>
  <si>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</si>
  <si>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</si>
  <si>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</si>
  <si>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</si>
  <si>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</si>
  <si>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</si>
  <si>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</si>
  <si>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</si>
  <si>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</si>
  <si>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</si>
  <si>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</si>
  <si>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</si>
  <si>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</si>
  <si>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</si>
  <si>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</si>
  <si>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</si>
  <si>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</si>
  <si>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</si>
  <si>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</si>
  <si>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</si>
  <si>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</si>
  <si>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</si>
  <si>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</si>
  <si>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</si>
  <si>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</si>
  <si>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</si>
  <si>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</si>
  <si>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</si>
  <si>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</si>
  <si>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</si>
  <si>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</si>
  <si>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</si>
  <si>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</si>
  <si>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</si>
  <si>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</si>
  <si>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</si>
  <si>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</si>
  <si>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</si>
  <si>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</si>
  <si>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</si>
  <si>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</si>
  <si>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</si>
  <si>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</si>
  <si>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</si>
  <si>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</si>
  <si>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</si>
  <si>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</si>
  <si>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</si>
  <si>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</si>
  <si>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</si>
  <si>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</si>
  <si>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</si>
  <si>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</si>
  <si>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</si>
  <si>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</si>
  <si>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</si>
  <si>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</si>
  <si>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</si>
  <si>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</si>
  <si>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</si>
  <si>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</si>
  <si>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</si>
  <si>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</si>
  <si>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</si>
  <si>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</si>
  <si>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</si>
  <si>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</si>
  <si>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</si>
  <si>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</si>
  <si>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</si>
  <si>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</si>
  <si>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</si>
  <si>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</si>
  <si>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</si>
  <si>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</si>
  <si>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</si>
  <si>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</si>
  <si>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</si>
  <si>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</si>
  <si>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</si>
  <si>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</si>
  <si>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</si>
  <si>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</si>
  <si>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</si>
  <si>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</si>
  <si>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</si>
  <si>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</si>
  <si>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</si>
  <si>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</si>
  <si>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</si>
  <si>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</si>
  <si>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</si>
  <si>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</si>
  <si>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</si>
  <si>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</si>
  <si>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</si>
  <si>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</si>
  <si>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</si>
  <si>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</si>
  <si>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</si>
  <si>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</si>
  <si>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</si>
  <si>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</si>
  <si>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</si>
  <si>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</si>
  <si>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</si>
  <si>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</si>
  <si>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</si>
  <si>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</si>
  <si>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</si>
  <si>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</si>
  <si>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</si>
  <si>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</si>
  <si>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</si>
  <si>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</si>
  <si>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</si>
  <si>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</si>
  <si>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</si>
  <si>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</si>
  <si>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</si>
  <si>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</si>
  <si>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</si>
  <si>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</si>
  <si>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</si>
  <si>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</si>
  <si>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</si>
  <si>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</si>
  <si>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</si>
  <si>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</si>
  <si>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</si>
  <si>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</si>
  <si>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</si>
  <si>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</si>
  <si>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</si>
  <si>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</si>
  <si>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</si>
  <si>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</si>
  <si>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</si>
  <si>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</si>
  <si>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</si>
  <si>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</si>
  <si>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</si>
  <si>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</si>
  <si>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</si>
  <si>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</si>
  <si>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</si>
  <si>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</si>
  <si>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</si>
  <si>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</si>
  <si>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</si>
  <si>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</si>
  <si>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</si>
  <si>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</si>
  <si>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</si>
  <si>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</si>
  <si>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</si>
  <si>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</si>
  <si>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</si>
  <si>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</si>
  <si>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</si>
  <si>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</si>
  <si>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</si>
  <si>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</si>
  <si>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</si>
  <si>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</si>
  <si>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</si>
  <si>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</si>
  <si>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</si>
  <si>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</si>
  <si>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</si>
  <si>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</si>
  <si>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</si>
  <si>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</si>
  <si>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</si>
  <si>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</si>
  <si>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</si>
  <si>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</si>
  <si>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</si>
  <si>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</si>
  <si>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</si>
  <si>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</si>
  <si>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</si>
  <si>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</si>
  <si>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</si>
  <si>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</si>
  <si>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</si>
  <si>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</si>
  <si>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</si>
  <si>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</si>
  <si>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</si>
  <si>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</si>
  <si>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</si>
  <si>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</si>
  <si>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</si>
  <si>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</si>
  <si>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</si>
  <si>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</si>
  <si>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</si>
  <si>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</si>
  <si>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</si>
  <si>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</si>
  <si>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</si>
  <si>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</si>
  <si>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</si>
  <si>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</si>
  <si>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</si>
  <si>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</si>
  <si>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</si>
  <si>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</si>
  <si>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</si>
  <si>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</si>
  <si>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</si>
  <si>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</si>
  <si>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</si>
  <si>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</si>
  <si>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</si>
  <si>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</si>
  <si>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</si>
  <si>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</si>
  <si>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</si>
  <si>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</si>
  <si>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</si>
  <si>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</si>
  <si>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</si>
  <si>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</si>
  <si>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</si>
  <si>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</si>
  <si>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</si>
  <si>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</si>
  <si>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</si>
  <si>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</si>
  <si>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</si>
  <si>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</si>
  <si>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</si>
  <si>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</si>
  <si>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</si>
  <si>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</si>
  <si>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</si>
  <si>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</si>
  <si>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</si>
  <si>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</si>
  <si>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</si>
  <si>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</si>
  <si>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</si>
  <si>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</si>
  <si>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</si>
  <si>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</si>
  <si>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</si>
  <si>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</si>
  <si>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</si>
  <si>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</si>
  <si>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</si>
  <si>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</si>
  <si>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</si>
  <si>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</si>
  <si>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</si>
  <si>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</si>
  <si>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</si>
  <si>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</si>
  <si>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</si>
  <si>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</si>
  <si>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</si>
  <si>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</si>
  <si>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</si>
  <si>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</si>
  <si>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</si>
  <si>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</si>
  <si>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</si>
  <si>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</si>
  <si>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</si>
  <si>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</si>
  <si>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</si>
  <si>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</si>
  <si>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</si>
  <si>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</si>
  <si>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</si>
  <si>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</si>
  <si>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</si>
  <si>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</si>
  <si>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</si>
  <si>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</si>
  <si>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</si>
  <si>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</si>
  <si>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</si>
  <si>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</si>
  <si>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</si>
  <si>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</si>
  <si>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</si>
  <si>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</si>
  <si>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</si>
  <si>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</si>
  <si>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</si>
  <si>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</si>
  <si>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</si>
  <si>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</si>
  <si>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</si>
  <si>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</si>
  <si>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</si>
  <si>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</si>
  <si>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</si>
  <si>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</si>
  <si>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</si>
  <si>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</si>
  <si>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</si>
  <si>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</si>
  <si>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</si>
  <si>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</si>
  <si>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</si>
  <si>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</si>
  <si>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</si>
  <si>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</si>
  <si>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</si>
  <si>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</si>
  <si>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</si>
  <si>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</si>
  <si>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</si>
  <si>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</si>
  <si>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</si>
  <si>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</si>
  <si>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</si>
  <si>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</si>
  <si>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</si>
  <si>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</si>
  <si>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</si>
  <si>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</si>
  <si>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</si>
  <si>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</si>
  <si>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</si>
  <si>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</si>
  <si>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</si>
  <si>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</si>
  <si>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</si>
  <si>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</si>
  <si>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</si>
  <si>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</si>
  <si>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</si>
  <si>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</si>
  <si>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</si>
  <si>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</si>
  <si>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</si>
  <si>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</si>
  <si>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</si>
  <si>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</si>
  <si>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</si>
  <si>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</si>
  <si>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</si>
  <si>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</si>
  <si>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</si>
  <si>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</si>
  <si>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</si>
  <si>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</si>
  <si>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</si>
  <si>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</si>
  <si>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</si>
  <si>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</si>
  <si>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</si>
  <si>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</si>
  <si>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</si>
  <si>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</si>
  <si>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</si>
  <si>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</si>
  <si>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</si>
  <si>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</si>
  <si>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</si>
  <si>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</si>
  <si>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</si>
  <si>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</si>
  <si>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</si>
  <si>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</si>
  <si>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</si>
  <si>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</si>
  <si>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</si>
  <si>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</si>
  <si>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</si>
  <si>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</si>
  <si>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</si>
  <si>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</si>
  <si>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</si>
  <si>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</si>
  <si>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</si>
  <si>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</si>
  <si>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</si>
  <si>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</si>
  <si>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</si>
  <si>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</si>
  <si>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</si>
  <si>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</si>
  <si>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</si>
  <si>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</si>
  <si>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</si>
  <si>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</si>
  <si>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</si>
  <si>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</si>
  <si>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</si>
  <si>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</si>
  <si>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</si>
  <si>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</si>
  <si>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</si>
  <si>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</si>
  <si>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</si>
  <si>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</si>
  <si>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</si>
  <si>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</si>
  <si>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</si>
  <si>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</si>
  <si>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</si>
  <si>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</si>
  <si>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</si>
  <si>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</si>
  <si>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</si>
  <si>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</si>
  <si>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</si>
  <si>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</si>
  <si>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</si>
  <si>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</si>
  <si>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</si>
  <si>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</si>
  <si>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</si>
  <si>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</si>
  <si>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</si>
  <si>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</si>
  <si>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</si>
  <si>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</si>
  <si>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</si>
  <si>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</si>
  <si>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</si>
  <si>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</si>
  <si>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</si>
  <si>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</si>
  <si>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</si>
  <si>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</si>
  <si>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</si>
  <si>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</si>
  <si>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</si>
  <si>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</si>
  <si>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</si>
  <si>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</si>
  <si>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</si>
  <si>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</si>
  <si>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</si>
  <si>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</si>
  <si>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</si>
  <si>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</si>
  <si>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</si>
  <si>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</si>
  <si>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</si>
  <si>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</si>
  <si>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</si>
  <si>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</si>
  <si>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</si>
  <si>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</si>
  <si>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</si>
  <si>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</si>
  <si>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</si>
  <si>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</si>
  <si>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</si>
  <si>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</si>
  <si>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</si>
  <si>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</si>
  <si>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</si>
  <si>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</si>
  <si>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</si>
  <si>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</si>
  <si>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</si>
  <si>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</si>
  <si>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</si>
  <si>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</si>
  <si>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</si>
  <si>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</si>
  <si>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</si>
  <si>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</si>
  <si>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</si>
  <si>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</si>
  <si>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</si>
  <si>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</si>
  <si>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</si>
  <si>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</si>
  <si>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</si>
  <si>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</si>
  <si>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</si>
  <si>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</si>
  <si>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</si>
  <si>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</si>
  <si>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</si>
  <si>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</si>
  <si>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</si>
  <si>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</si>
  <si>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</si>
  <si>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</si>
  <si>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</si>
  <si>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</si>
  <si>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</si>
  <si>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</si>
  <si>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</si>
  <si>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</si>
  <si>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</si>
  <si>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</si>
  <si>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</si>
  <si>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</si>
  <si>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</si>
  <si>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</si>
  <si>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</si>
  <si>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</si>
  <si>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</si>
  <si>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</si>
  <si>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</si>
  <si>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</si>
  <si>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</si>
  <si>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</si>
  <si>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</si>
  <si>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</si>
  <si>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</si>
  <si>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</si>
  <si>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</si>
  <si>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</si>
  <si>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</si>
  <si>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</si>
  <si>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</si>
  <si>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</si>
  <si>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</si>
  <si>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</si>
  <si>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</si>
  <si>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</si>
  <si>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</si>
  <si>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</si>
  <si>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</si>
  <si>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</si>
  <si>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</si>
  <si>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</si>
  <si>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</si>
  <si>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</si>
  <si>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</si>
  <si>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</si>
  <si>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</si>
  <si>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</si>
  <si>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</si>
  <si>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</si>
  <si>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</si>
  <si>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</si>
  <si>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</si>
  <si>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</si>
  <si>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</si>
  <si>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</si>
  <si>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</si>
  <si>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</si>
  <si>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</si>
  <si>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</si>
  <si>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</si>
  <si>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</si>
  <si>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</si>
  <si>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</si>
  <si>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</si>
  <si>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</si>
  <si>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</si>
  <si>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</si>
  <si>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</si>
  <si>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</si>
  <si>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</si>
  <si>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</si>
  <si>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</si>
  <si>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</si>
  <si>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</si>
  <si>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</si>
  <si>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</si>
  <si>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</si>
  <si>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</si>
  <si>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</si>
  <si>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</si>
  <si>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</si>
  <si>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</si>
  <si>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</si>
  <si>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</si>
  <si>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</si>
  <si>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</si>
  <si>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</si>
  <si>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</si>
  <si>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</si>
  <si>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</si>
  <si>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</si>
  <si>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</si>
  <si>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</si>
  <si>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</si>
  <si>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</si>
  <si>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</si>
  <si>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</si>
  <si>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</si>
  <si>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</si>
  <si>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</si>
  <si>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</si>
  <si>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</si>
  <si>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</si>
  <si>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</si>
  <si>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</si>
  <si>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</si>
  <si>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</si>
  <si>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</si>
  <si>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</si>
  <si>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</si>
  <si>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</si>
  <si>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</si>
  <si>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</si>
  <si>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</si>
  <si>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</si>
  <si>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</si>
  <si>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</si>
  <si>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</si>
  <si>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</si>
  <si>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</si>
  <si>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</si>
  <si>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</si>
  <si>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</si>
  <si>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</si>
  <si>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</si>
  <si>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</si>
  <si>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</si>
  <si>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</si>
  <si>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</si>
  <si>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</si>
  <si>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</si>
  <si>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</si>
  <si>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</si>
  <si>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</si>
  <si>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</si>
  <si>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</si>
  <si>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</si>
  <si>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</si>
  <si>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</si>
  <si>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</si>
  <si>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</si>
  <si>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</si>
  <si>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</si>
  <si>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</si>
  <si>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</si>
  <si>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</si>
  <si>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</si>
  <si>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</si>
  <si>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</si>
  <si>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</si>
  <si>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</si>
  <si>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</si>
  <si>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</si>
  <si>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</si>
  <si>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</si>
  <si>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</si>
  <si>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</si>
  <si>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</si>
  <si>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</si>
  <si>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</si>
  <si>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</si>
  <si>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</si>
  <si>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</si>
  <si>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</si>
  <si>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</si>
  <si>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</si>
  <si>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</si>
  <si>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</si>
  <si>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</si>
  <si>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</si>
  <si>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</si>
  <si>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</si>
  <si>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</si>
  <si>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</si>
  <si>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</si>
  <si>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</si>
  <si>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</si>
  <si>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</si>
  <si>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</si>
  <si>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</si>
  <si>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</si>
  <si>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</si>
  <si>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</si>
  <si>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</si>
  <si>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</si>
  <si>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</si>
  <si>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</si>
  <si>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</si>
  <si>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</si>
  <si>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</si>
  <si>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</si>
  <si>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</si>
  <si>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</si>
  <si>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</si>
  <si>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</si>
  <si>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</si>
  <si>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</si>
  <si>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</si>
  <si>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</si>
  <si>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</si>
  <si>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</si>
  <si>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</si>
  <si>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</si>
  <si>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</si>
  <si>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</si>
  <si>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</si>
  <si>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</si>
  <si>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</si>
  <si>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</si>
  <si>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</si>
  <si>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</si>
  <si>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</si>
  <si>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</si>
  <si>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</si>
  <si>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</si>
  <si>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</si>
  <si>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</si>
  <si>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</si>
  <si>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</si>
  <si>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</si>
  <si>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</si>
  <si>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</si>
  <si>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</si>
  <si>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</si>
  <si>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</si>
  <si>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</si>
  <si>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</si>
  <si>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</si>
  <si>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</si>
  <si>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</si>
  <si>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</si>
  <si>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</si>
  <si>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</si>
  <si>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</si>
  <si>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</si>
  <si>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</si>
  <si>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</si>
  <si>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</si>
  <si>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</si>
  <si>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</si>
  <si>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</si>
  <si>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</si>
  <si>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</si>
  <si>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</si>
  <si>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</si>
  <si>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</si>
  <si>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</si>
  <si>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</si>
  <si>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</si>
  <si>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</si>
  <si>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</si>
  <si>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</si>
  <si>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</si>
  <si>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</si>
  <si>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</si>
  <si>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</si>
  <si>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</si>
  <si>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</si>
  <si>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</si>
  <si>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</si>
  <si>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</si>
  <si>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</si>
  <si>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</si>
  <si>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</si>
  <si>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</si>
  <si>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</si>
  <si>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</si>
  <si>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</si>
  <si>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</si>
  <si>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</si>
  <si>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</si>
  <si>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</si>
  <si>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</si>
  <si>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</si>
  <si>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</si>
  <si>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</si>
  <si>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</si>
  <si>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</si>
  <si>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</si>
  <si>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</si>
  <si>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</si>
  <si>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</si>
  <si>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</si>
  <si>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</si>
  <si>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</si>
  <si>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</si>
  <si>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</si>
  <si>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</si>
  <si>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</si>
  <si>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</si>
  <si>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</si>
  <si>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</si>
  <si>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</si>
  <si>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</si>
  <si>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</si>
  <si>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</si>
  <si>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</si>
  <si>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</si>
  <si>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</si>
  <si>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</si>
  <si>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</si>
  <si>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</si>
  <si>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</si>
  <si>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</si>
  <si>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</si>
  <si>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</si>
  <si>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</si>
  <si>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</si>
  <si>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</si>
  <si>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</si>
  <si>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</si>
  <si>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</si>
  <si>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</si>
  <si>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</si>
  <si>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</si>
  <si>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</si>
  <si>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</si>
  <si>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</si>
  <si>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</si>
  <si>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</si>
  <si>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</si>
  <si>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</si>
  <si>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</si>
  <si>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</si>
  <si>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</si>
  <si>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</si>
  <si>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</si>
  <si>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</si>
  <si>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</si>
  <si>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</si>
  <si>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</si>
  <si>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</si>
  <si>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</si>
  <si>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</si>
  <si>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</si>
  <si>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</si>
  <si>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</si>
  <si>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</si>
  <si>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</si>
  <si>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</si>
  <si>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</si>
  <si>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</si>
  <si>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</si>
  <si>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</si>
  <si>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</si>
  <si>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</si>
  <si>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</si>
  <si>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</si>
  <si>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</si>
  <si>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</si>
  <si>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</si>
  <si>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</si>
  <si>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</si>
  <si>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</si>
  <si>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</si>
  <si>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</si>
  <si>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</si>
  <si>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</si>
  <si>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</si>
  <si>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</si>
  <si>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</si>
  <si>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</si>
  <si>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</si>
  <si>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</si>
  <si>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</si>
  <si>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</si>
  <si>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</si>
  <si>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</si>
  <si>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</si>
  <si>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</si>
  <si>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</si>
  <si>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</si>
  <si>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</si>
  <si>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</si>
  <si>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</si>
  <si>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</si>
  <si>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</si>
  <si>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</si>
  <si>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</si>
  <si>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</si>
  <si>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</si>
  <si>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</si>
  <si>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</si>
  <si>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</si>
  <si>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</si>
  <si>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</si>
  <si>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</si>
  <si>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</si>
  <si>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</si>
  <si>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</si>
  <si>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</si>
  <si>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</si>
  <si>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</si>
  <si>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</si>
  <si>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</si>
  <si>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</si>
  <si>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</si>
  <si>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</si>
  <si>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</si>
  <si>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</si>
  <si>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</si>
  <si>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</si>
  <si>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</si>
  <si>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</si>
  <si>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</si>
  <si>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</si>
  <si>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</si>
  <si>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</si>
  <si>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</si>
  <si>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</si>
  <si>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</si>
  <si>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</si>
  <si>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</si>
  <si>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</si>
  <si>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</si>
  <si>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</si>
  <si>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</si>
  <si>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</si>
  <si>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</si>
  <si>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</si>
  <si>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</si>
  <si>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</si>
  <si>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</si>
  <si>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</si>
  <si>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</si>
  <si>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</si>
  <si>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</si>
  <si>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</si>
  <si>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</si>
  <si>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</si>
  <si>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</si>
  <si>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</si>
  <si>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</si>
  <si>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</si>
  <si>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</si>
  <si>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</si>
  <si>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</si>
  <si>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</si>
  <si>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</si>
  <si>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</si>
  <si>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</si>
  <si>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</si>
  <si>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</si>
  <si>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</si>
  <si>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</si>
  <si>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</si>
  <si>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</si>
  <si>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</si>
  <si>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</si>
  <si>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</si>
  <si>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</si>
  <si>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</si>
  <si>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</si>
  <si>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</si>
  <si>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</si>
  <si>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</si>
  <si>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</si>
  <si>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</si>
  <si>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</si>
  <si>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</si>
  <si>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</si>
  <si>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</si>
  <si>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</si>
  <si>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</si>
  <si>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</si>
  <si>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</si>
  <si>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</si>
  <si>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</si>
  <si>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</si>
  <si>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</si>
  <si>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</si>
  <si>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</si>
  <si>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</si>
  <si>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</si>
  <si>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</si>
  <si>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</si>
  <si>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</si>
  <si>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</si>
  <si>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</si>
  <si>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</si>
  <si>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</si>
  <si>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</si>
  <si>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</si>
  <si>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</si>
  <si>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</si>
  <si>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</si>
  <si>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</si>
  <si>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</si>
  <si>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</si>
  <si>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</si>
  <si>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</si>
  <si>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</si>
  <si>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</si>
  <si>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</si>
  <si>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</si>
  <si>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</si>
  <si>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</si>
  <si>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</si>
  <si>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</si>
  <si>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</si>
  <si>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</si>
  <si>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</si>
  <si>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</si>
  <si>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</si>
  <si>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</si>
  <si>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</si>
  <si>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</si>
  <si>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</si>
  <si>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</si>
  <si>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</si>
  <si>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</si>
  <si>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</si>
  <si>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</si>
  <si>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</si>
  <si>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</si>
  <si>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</si>
  <si>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</si>
  <si>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</si>
  <si>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</si>
  <si>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</si>
  <si>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</si>
  <si>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</si>
  <si>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</si>
  <si>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</si>
  <si>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</si>
  <si>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</si>
  <si>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</si>
  <si>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</si>
  <si>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</si>
  <si>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</si>
  <si>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</si>
  <si>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</si>
  <si>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</si>
  <si>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</si>
  <si>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</si>
  <si>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</si>
  <si>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</si>
  <si>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</si>
  <si>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</si>
  <si>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</si>
  <si>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</si>
  <si>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</si>
  <si>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</si>
  <si>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</si>
  <si>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</si>
  <si>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</si>
  <si>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</si>
  <si>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</si>
  <si>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</si>
  <si>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</si>
  <si>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</si>
  <si>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</si>
  <si>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</si>
  <si>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</si>
  <si>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</si>
  <si>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</si>
  <si>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</si>
  <si>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</si>
  <si>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</si>
  <si>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</si>
  <si>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</si>
  <si>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</si>
  <si>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</si>
  <si>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</si>
  <si>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</si>
  <si>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</si>
  <si>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</si>
  <si>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</si>
  <si>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</si>
  <si>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</si>
  <si>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</si>
  <si>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</si>
  <si>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</si>
  <si>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</si>
  <si>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</si>
  <si>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</si>
  <si>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</si>
  <si>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</si>
  <si>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</si>
  <si>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</si>
  <si>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</si>
  <si>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</si>
  <si>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</si>
  <si>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</si>
  <si>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</si>
  <si>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</si>
  <si>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</si>
  <si>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</si>
  <si>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</si>
  <si>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</si>
  <si>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</si>
  <si>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</si>
  <si>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</si>
  <si>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</si>
  <si>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</si>
  <si>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</si>
  <si>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</si>
  <si>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</si>
  <si>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</si>
  <si>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</si>
  <si>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</si>
  <si>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</si>
  <si>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</si>
  <si>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</si>
  <si>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</si>
  <si>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</si>
  <si>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</si>
  <si>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</si>
  <si>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</si>
  <si>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</si>
  <si>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</si>
  <si>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</si>
  <si>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</si>
  <si>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</si>
  <si>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</si>
  <si>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</si>
  <si>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</si>
  <si>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</si>
  <si>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</si>
  <si>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</si>
  <si>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</si>
  <si>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</si>
  <si>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</si>
  <si>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</si>
  <si>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</si>
  <si>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</si>
  <si>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</si>
  <si>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</si>
  <si>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</si>
  <si>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</si>
  <si>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</si>
  <si>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</si>
  <si>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</si>
  <si>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</si>
  <si>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</si>
  <si>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</si>
  <si>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</si>
  <si>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</si>
  <si>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</si>
  <si>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</si>
  <si>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</si>
  <si>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</si>
  <si>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</si>
  <si>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</si>
  <si>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</si>
  <si>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</si>
  <si>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</si>
  <si>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</si>
  <si>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</si>
  <si>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</si>
  <si>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</si>
  <si>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</si>
  <si>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</si>
  <si>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</si>
  <si>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</si>
  <si>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</si>
  <si>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</si>
  <si>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</si>
  <si>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</si>
  <si>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</si>
  <si>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</si>
  <si>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</si>
  <si>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</si>
  <si>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</si>
  <si>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</si>
  <si>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</si>
  <si>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</si>
  <si>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</si>
  <si>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</si>
  <si>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</si>
  <si>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</si>
  <si>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</si>
  <si>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</si>
  <si>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</si>
  <si>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</si>
  <si>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</si>
  <si>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</si>
  <si>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</si>
  <si>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</si>
  <si>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</si>
  <si>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</si>
  <si>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</si>
  <si>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</si>
  <si>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</si>
  <si>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</si>
  <si>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</si>
  <si>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</si>
  <si>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</si>
  <si>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</si>
  <si>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</si>
  <si>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</si>
  <si>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</si>
  <si>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</si>
  <si>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</si>
  <si>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</si>
  <si>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</si>
  <si>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</si>
  <si>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</si>
  <si>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</si>
  <si>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</si>
  <si>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</si>
  <si>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</si>
  <si>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</si>
  <si>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</si>
  <si>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</si>
  <si>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</si>
  <si>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</si>
  <si>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</si>
  <si>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</si>
  <si>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</si>
  <si>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</si>
  <si>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</si>
  <si>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</si>
  <si>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</si>
  <si>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</si>
  <si>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</si>
  <si>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</si>
  <si>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</si>
  <si>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</si>
  <si>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</si>
  <si>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</si>
  <si>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</si>
  <si>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</si>
  <si>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</si>
  <si>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</si>
  <si>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</si>
  <si>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</si>
  <si>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</si>
  <si>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</si>
  <si>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</si>
  <si>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</si>
  <si>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</si>
  <si>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</si>
  <si>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</si>
  <si>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</si>
  <si>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</si>
  <si>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</si>
  <si>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</si>
  <si>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</si>
  <si>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</si>
  <si>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</si>
  <si>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</si>
  <si>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</si>
  <si>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</si>
  <si>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</si>
  <si>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</si>
  <si>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</si>
  <si>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</si>
  <si>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</si>
  <si>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</si>
  <si>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</si>
  <si>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</si>
  <si>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</si>
  <si>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</si>
  <si>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</si>
  <si>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</si>
  <si>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</si>
  <si>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</si>
  <si>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</si>
  <si>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</si>
  <si>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</si>
  <si>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</si>
  <si>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</si>
  <si>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</si>
  <si>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</si>
  <si>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</si>
  <si>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</si>
  <si>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</si>
  <si>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</si>
  <si>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</si>
  <si>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</si>
  <si>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</si>
  <si>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</si>
  <si>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</si>
  <si>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</si>
  <si>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</si>
  <si>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</si>
  <si>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</si>
  <si>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</si>
  <si>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</si>
  <si>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</si>
  <si>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</si>
  <si>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</si>
  <si>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</si>
  <si>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</si>
  <si>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</si>
  <si>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</si>
  <si>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</si>
  <si>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</si>
  <si>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</si>
  <si>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</si>
  <si>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</si>
  <si>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</si>
  <si>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</si>
  <si>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</si>
  <si>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</si>
  <si>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</si>
  <si>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</si>
  <si>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</si>
  <si>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</si>
  <si>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</si>
  <si>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</si>
  <si>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</si>
  <si>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</si>
  <si>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</si>
  <si>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</si>
  <si>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</si>
  <si>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</si>
  <si>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</si>
  <si>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</si>
  <si>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</si>
  <si>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</si>
  <si>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</si>
  <si>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</si>
  <si>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</si>
  <si>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</si>
  <si>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</si>
  <si>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</si>
  <si>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</si>
  <si>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</si>
  <si>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</si>
  <si>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</si>
  <si>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</si>
  <si>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</si>
  <si>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</si>
  <si>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</si>
  <si>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</si>
  <si>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</si>
  <si>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</si>
  <si>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</si>
  <si>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</si>
  <si>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</si>
  <si>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</si>
  <si>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</si>
  <si>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</si>
  <si>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</si>
  <si>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</si>
  <si>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</si>
  <si>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</si>
  <si>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</si>
  <si>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</si>
  <si>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</si>
  <si>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</si>
  <si>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</si>
  <si>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</si>
  <si>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</si>
  <si>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</si>
  <si>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</si>
  <si>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</si>
  <si>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</si>
  <si>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</si>
  <si>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</si>
  <si>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</si>
  <si>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</si>
  <si>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</si>
  <si>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</si>
  <si>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</si>
  <si>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</si>
  <si>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</si>
  <si>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</si>
  <si>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</si>
  <si>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</si>
  <si>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</si>
  <si>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</si>
  <si>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</si>
  <si>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</si>
  <si>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</si>
  <si>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</si>
  <si>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</si>
  <si>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</si>
  <si>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</si>
  <si>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</si>
  <si>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</si>
  <si>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</si>
  <si>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</si>
  <si>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</si>
  <si>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</si>
  <si>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</si>
  <si>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</si>
  <si>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</si>
  <si>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</si>
  <si>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</si>
  <si>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</si>
  <si>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</si>
  <si>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</si>
  <si>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</si>
  <si>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</si>
  <si>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</si>
  <si>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</si>
  <si>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</si>
  <si>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</si>
  <si>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</si>
  <si>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</si>
  <si>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</si>
  <si>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</si>
  <si>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</si>
  <si>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</si>
  <si>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</si>
  <si>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</si>
  <si>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</si>
  <si>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</si>
  <si>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</si>
  <si>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</si>
  <si>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</si>
  <si>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</si>
  <si>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</si>
  <si>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</si>
  <si>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</si>
  <si>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</si>
  <si>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</si>
  <si>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</si>
  <si>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</si>
  <si>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</si>
  <si>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</si>
  <si>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</si>
  <si>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</si>
  <si>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</si>
  <si>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</si>
  <si>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</si>
  <si>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</si>
  <si>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</si>
  <si>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</si>
  <si>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</si>
  <si>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</si>
  <si>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</si>
  <si>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</si>
  <si>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</si>
  <si>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</si>
  <si>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</si>
  <si>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</si>
  <si>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</si>
  <si>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</si>
  <si>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</si>
  <si>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</si>
  <si>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</si>
  <si>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</si>
  <si>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</si>
  <si>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</si>
  <si>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</si>
  <si>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</si>
  <si>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</si>
  <si>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</si>
  <si>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</si>
  <si>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</si>
  <si>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</si>
  <si>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</si>
  <si>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</si>
  <si>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</si>
  <si>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</si>
  <si>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</si>
  <si>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</si>
  <si>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</si>
  <si>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</si>
  <si>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</si>
  <si>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</si>
  <si>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</si>
  <si>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</si>
  <si>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</si>
  <si>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</si>
  <si>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</si>
  <si>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</si>
  <si>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</si>
  <si>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</si>
  <si>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</si>
  <si>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</si>
  <si>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</si>
  <si>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</si>
  <si>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</si>
  <si>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</si>
  <si>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</si>
  <si>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</si>
  <si>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</si>
  <si>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</si>
  <si>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</si>
  <si>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</si>
  <si>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</si>
  <si>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</si>
  <si>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</si>
  <si>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</si>
  <si>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</si>
  <si>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</si>
  <si>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</si>
  <si>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</si>
  <si>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</si>
  <si>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</si>
  <si>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</si>
  <si>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</si>
  <si>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</si>
  <si>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</si>
  <si>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</si>
  <si>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</si>
  <si>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</si>
  <si>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</si>
  <si>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</si>
  <si>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</si>
  <si>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</si>
  <si>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</si>
  <si>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</si>
  <si>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</si>
  <si>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</si>
  <si>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</si>
  <si>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</si>
  <si>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</si>
  <si>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</si>
  <si>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</si>
  <si>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</si>
  <si>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</si>
  <si>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</si>
  <si>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</si>
  <si>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</si>
  <si>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</si>
  <si>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</si>
  <si>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</si>
  <si>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</si>
  <si>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</si>
  <si>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</si>
  <si>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</si>
  <si>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</si>
  <si>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</si>
  <si>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</si>
  <si>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</si>
  <si>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</si>
  <si>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</si>
  <si>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</si>
  <si>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</si>
  <si>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</si>
  <si>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</si>
  <si>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</si>
  <si>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</si>
  <si>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</si>
  <si>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</si>
  <si>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</si>
  <si>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</si>
  <si>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</si>
  <si>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</si>
  <si>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</si>
  <si>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</si>
  <si>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</si>
  <si>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</si>
  <si>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</si>
  <si>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</si>
  <si>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</si>
  <si>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</si>
  <si>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</si>
  <si>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</si>
  <si>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</si>
  <si>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</si>
  <si>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</si>
  <si>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</si>
  <si>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</si>
  <si>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</si>
  <si>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</si>
  <si>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</si>
  <si>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</si>
  <si>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</si>
  <si>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</si>
  <si>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</si>
  <si>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</si>
  <si>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</si>
  <si>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</si>
  <si>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</si>
  <si>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</si>
  <si>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</si>
  <si>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</si>
  <si>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</si>
  <si>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</si>
  <si>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</si>
  <si>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</si>
  <si>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</si>
  <si>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</si>
  <si>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</si>
  <si>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</si>
  <si>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</si>
  <si>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</si>
  <si>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</si>
  <si>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</si>
  <si>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</si>
  <si>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</si>
  <si>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</si>
  <si>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</si>
  <si>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</si>
  <si>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</si>
  <si>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</si>
  <si>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</si>
  <si>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</si>
  <si>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</si>
  <si>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</si>
  <si>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</si>
  <si>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</si>
  <si>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</si>
  <si>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</si>
  <si>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</si>
  <si>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</si>
  <si>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</si>
  <si>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</si>
  <si>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</si>
  <si>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</si>
  <si>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</si>
  <si>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</si>
  <si>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</si>
  <si>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</si>
  <si>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</si>
  <si>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</si>
  <si>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</si>
  <si>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</si>
  <si>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</si>
  <si>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</si>
  <si>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</si>
  <si>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</si>
  <si>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</si>
  <si>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</si>
  <si>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</si>
  <si>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</si>
  <si>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</si>
  <si>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</si>
  <si>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</si>
  <si>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</si>
  <si>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</si>
  <si>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</si>
  <si>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</si>
  <si>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</si>
  <si>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</si>
  <si>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</si>
  <si>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</si>
  <si>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</si>
  <si>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</si>
  <si>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</si>
  <si>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</si>
  <si>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</si>
  <si>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</si>
  <si>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</si>
  <si>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</si>
  <si>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</si>
  <si>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</si>
  <si>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</si>
  <si>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</si>
  <si>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</si>
  <si>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</si>
  <si>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</si>
  <si>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</si>
  <si>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</si>
  <si>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</si>
  <si>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</si>
  <si>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</si>
  <si>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</si>
  <si>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</si>
  <si>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</si>
  <si>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</si>
  <si>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</si>
  <si>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</si>
  <si>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</si>
  <si>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</si>
  <si>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</si>
  <si>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</si>
  <si>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</si>
  <si>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</si>
  <si>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</si>
  <si>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</si>
  <si>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</si>
  <si>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</si>
  <si>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</si>
  <si>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</si>
  <si>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</si>
  <si>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</si>
  <si>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</si>
  <si>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</si>
  <si>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</si>
  <si>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</si>
  <si>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</si>
  <si>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</si>
  <si>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</si>
  <si>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</si>
  <si>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</si>
  <si>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</si>
  <si>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</si>
  <si>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</si>
  <si>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</si>
  <si>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</si>
  <si>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</si>
  <si>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</si>
  <si>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</si>
  <si>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</si>
  <si>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</si>
  <si>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</si>
  <si>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</si>
  <si>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</si>
  <si>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</si>
  <si>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</si>
  <si>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</si>
  <si>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</si>
  <si>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</si>
  <si>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</si>
  <si>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</si>
  <si>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</si>
  <si>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</si>
  <si>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</si>
  <si>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</si>
  <si>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</si>
  <si>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</si>
  <si>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</si>
  <si>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</si>
  <si>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</si>
  <si>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</si>
  <si>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</si>
  <si>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</si>
  <si>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</si>
  <si>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</si>
  <si>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</si>
  <si>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</si>
  <si>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</si>
  <si>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</si>
  <si>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</si>
  <si>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</si>
  <si>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</si>
  <si>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</si>
  <si>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</si>
  <si>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</si>
  <si>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</si>
  <si>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</si>
  <si>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</si>
  <si>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</si>
  <si>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</si>
  <si>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</si>
  <si>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</si>
  <si>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</si>
  <si>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</si>
  <si>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</si>
  <si>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</si>
  <si>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</si>
  <si>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</si>
  <si>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</si>
  <si>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</si>
  <si>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</si>
  <si>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</si>
  <si>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</si>
  <si>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</si>
  <si>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</si>
  <si>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</si>
  <si>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</si>
  <si>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</si>
  <si>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</si>
  <si>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</si>
  <si>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</si>
  <si>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</si>
  <si>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</si>
  <si>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</si>
  <si>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</si>
  <si>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</si>
  <si>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</si>
  <si>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</si>
  <si>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</si>
  <si>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</si>
  <si>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</si>
  <si>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</si>
  <si>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</si>
  <si>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</si>
  <si>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</si>
  <si>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</si>
  <si>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</si>
  <si>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</si>
  <si>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</si>
  <si>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</si>
  <si>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</si>
  <si>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</si>
  <si>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</si>
  <si>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</si>
  <si>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</si>
  <si>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</si>
  <si>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</si>
  <si>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</si>
  <si>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</si>
  <si>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</si>
  <si>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</si>
  <si>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</si>
  <si>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</si>
  <si>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</si>
  <si>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</si>
  <si>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</si>
  <si>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</si>
  <si>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</si>
  <si>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</si>
  <si>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</si>
  <si>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</si>
  <si>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</si>
  <si>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</si>
  <si>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</si>
  <si>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</si>
  <si>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</si>
  <si>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</si>
  <si>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</si>
  <si>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</si>
  <si>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</si>
  <si>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</si>
  <si>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</si>
  <si>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</si>
  <si>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</si>
  <si>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</si>
  <si>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</si>
  <si>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</si>
  <si>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</si>
  <si>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</si>
  <si>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</si>
  <si>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</si>
  <si>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</si>
  <si>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</si>
  <si>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</si>
  <si>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</si>
  <si>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</si>
  <si>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</si>
  <si>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</si>
  <si>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</si>
  <si>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</si>
  <si>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</si>
  <si>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</si>
  <si>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</si>
  <si>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</si>
  <si>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</si>
  <si>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</si>
  <si>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</si>
  <si>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</si>
  <si>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</si>
  <si>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</si>
  <si>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</si>
  <si>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</si>
  <si>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</si>
  <si>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</si>
  <si>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</si>
  <si>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</si>
  <si>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</si>
  <si>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</si>
  <si>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</si>
  <si>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</si>
  <si>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</si>
  <si>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</si>
  <si>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</si>
  <si>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</si>
  <si>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</si>
  <si>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</si>
  <si>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</si>
  <si>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</si>
  <si>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</si>
  <si>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</si>
  <si>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</si>
  <si>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</si>
  <si>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</si>
  <si>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</si>
  <si>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</si>
  <si>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</si>
  <si>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</si>
  <si>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</si>
  <si>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</si>
  <si>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</si>
  <si>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</si>
  <si>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</si>
  <si>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</si>
  <si>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</si>
  <si>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</si>
  <si>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</si>
  <si>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</si>
  <si>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</si>
  <si>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</si>
  <si>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</si>
  <si>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</si>
  <si>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</si>
  <si>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</si>
  <si>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</si>
  <si>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</si>
  <si>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</si>
  <si>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</si>
  <si>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</si>
  <si>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</si>
  <si>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</si>
  <si>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</si>
  <si>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</si>
  <si>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</si>
  <si>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</si>
  <si>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</si>
  <si>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</si>
  <si>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</si>
  <si>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</si>
  <si>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</si>
  <si>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</si>
  <si>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</si>
  <si>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</si>
  <si>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</si>
  <si>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</si>
  <si>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</si>
  <si>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</si>
  <si>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</si>
  <si>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</si>
  <si>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</si>
  <si>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</si>
  <si>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</si>
  <si>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</si>
  <si>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</si>
  <si>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</si>
  <si>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</si>
  <si>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</si>
  <si>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</si>
  <si>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</si>
  <si>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</si>
  <si>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</si>
  <si>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</si>
  <si>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</si>
  <si>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</si>
  <si>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</si>
  <si>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</si>
  <si>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</si>
  <si>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</si>
  <si>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</si>
  <si>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</si>
  <si>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</si>
  <si>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</si>
  <si>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</si>
  <si>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</si>
  <si>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</si>
  <si>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</si>
  <si>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</si>
  <si>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</si>
  <si>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</si>
  <si>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</si>
  <si>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</si>
  <si>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</si>
  <si>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</si>
  <si>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</si>
  <si>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</si>
  <si>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</si>
  <si>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</si>
  <si>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</si>
  <si>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</si>
  <si>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</si>
  <si>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</si>
  <si>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</si>
  <si>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</si>
  <si>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</si>
  <si>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</si>
  <si>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</si>
  <si>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</si>
  <si>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</si>
  <si>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</si>
  <si>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</si>
  <si>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</si>
  <si>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</si>
  <si>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</si>
  <si>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</si>
  <si>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</si>
  <si>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</si>
  <si>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</si>
  <si>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</si>
  <si>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</si>
  <si>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</si>
  <si>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</si>
  <si>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</si>
  <si>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</si>
  <si>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</si>
  <si>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</si>
  <si>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</si>
  <si>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</si>
  <si>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</si>
  <si>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</si>
  <si>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</si>
  <si>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</si>
  <si>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</si>
  <si>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</si>
  <si>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</si>
  <si>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</si>
  <si>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</si>
  <si>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</si>
  <si>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</si>
  <si>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</si>
  <si>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</si>
  <si>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</si>
  <si>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</si>
  <si>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</si>
  <si>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</si>
  <si>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</si>
  <si>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</si>
  <si>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</si>
  <si>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</si>
  <si>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</si>
  <si>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</si>
  <si>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</si>
  <si>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</si>
  <si>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</si>
  <si>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</si>
  <si>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</si>
  <si>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</si>
  <si>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</si>
  <si>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</si>
  <si>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</si>
  <si>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</si>
  <si>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</si>
  <si>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</si>
  <si>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</si>
  <si>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</si>
  <si>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</si>
  <si>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</si>
  <si>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</si>
  <si>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</si>
  <si>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</si>
  <si>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</si>
  <si>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</si>
  <si>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</si>
  <si>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</si>
  <si>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</si>
  <si>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</si>
  <si>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</si>
  <si>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</si>
  <si>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</si>
  <si>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</si>
  <si>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</si>
  <si>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</si>
  <si>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</si>
  <si>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</si>
  <si>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</si>
  <si>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</si>
  <si>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</si>
  <si>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</si>
  <si>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</si>
  <si>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</si>
  <si>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</si>
  <si>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</si>
  <si>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</si>
  <si>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</si>
  <si>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</si>
  <si>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</si>
  <si>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</si>
  <si>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</si>
  <si>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</si>
  <si>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</si>
  <si>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</si>
  <si>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</si>
  <si>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</si>
  <si>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</si>
  <si>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</si>
  <si>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</si>
  <si>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</si>
  <si>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</si>
  <si>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</si>
  <si>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</si>
  <si>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</si>
  <si>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</si>
  <si>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</si>
  <si>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</si>
  <si>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</si>
  <si>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</si>
  <si>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</si>
  <si>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</si>
  <si>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</si>
  <si>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</si>
  <si>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</si>
  <si>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</si>
  <si>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</si>
  <si>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</si>
  <si>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</si>
  <si>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</si>
  <si>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</si>
  <si>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</si>
  <si>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</si>
  <si>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</si>
  <si>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</si>
  <si>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</si>
  <si>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</si>
  <si>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</si>
  <si>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</si>
  <si>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</si>
  <si>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</si>
  <si>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</si>
  <si>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</si>
  <si>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</si>
  <si>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</si>
  <si>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</si>
  <si>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</si>
  <si>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</si>
  <si>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</si>
  <si>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</si>
  <si>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</si>
  <si>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</si>
  <si>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</si>
  <si>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</si>
  <si>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</si>
  <si>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</si>
  <si>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</si>
  <si>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</si>
  <si>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</si>
  <si>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</si>
  <si>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</si>
  <si>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</si>
  <si>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</si>
  <si>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</si>
  <si>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</si>
  <si>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</si>
  <si>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</si>
  <si>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</si>
  <si>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</si>
  <si>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</si>
  <si>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</si>
  <si>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</si>
  <si>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</si>
  <si>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</si>
  <si>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</si>
  <si>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</si>
  <si>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</si>
  <si>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</si>
  <si>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</si>
  <si>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</si>
  <si>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</si>
  <si>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</si>
  <si>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</si>
  <si>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</si>
  <si>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</si>
  <si>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</si>
  <si>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</si>
  <si>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</si>
  <si>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</si>
  <si>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</si>
  <si>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</si>
  <si>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</si>
  <si>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</si>
  <si>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</si>
  <si>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</si>
  <si>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</si>
  <si>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</si>
  <si>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</si>
  <si>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</si>
  <si>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</si>
  <si>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</si>
  <si>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</si>
  <si>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</si>
  <si>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</si>
  <si>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</si>
  <si>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</si>
  <si>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</si>
  <si>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</si>
  <si>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</si>
  <si>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</si>
  <si>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</si>
  <si>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</si>
  <si>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</si>
  <si>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</si>
  <si>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</si>
  <si>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</si>
  <si>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</si>
  <si>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</si>
  <si>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</si>
  <si>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</si>
  <si>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</si>
  <si>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</si>
  <si>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</si>
  <si>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</si>
  <si>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</si>
  <si>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</si>
  <si>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</si>
  <si>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</si>
  <si>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</si>
  <si>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</si>
  <si>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</si>
  <si>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</si>
  <si>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</si>
  <si>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</si>
  <si>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</si>
  <si>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</si>
  <si>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</si>
  <si>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</si>
  <si>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</si>
  <si>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</si>
  <si>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</si>
  <si>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</si>
  <si>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</si>
  <si>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</si>
  <si>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</si>
  <si>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</si>
  <si>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</si>
  <si>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</si>
  <si>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</si>
  <si>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</si>
  <si>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</si>
  <si>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</si>
  <si>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</si>
  <si>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</si>
  <si>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</si>
  <si>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</si>
  <si>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</si>
  <si>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</si>
  <si>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</si>
  <si>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</si>
  <si>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</si>
  <si>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</si>
  <si>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</si>
  <si>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</si>
  <si>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</si>
  <si>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</si>
  <si>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</si>
  <si>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</si>
  <si>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</si>
  <si>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</si>
  <si>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</si>
  <si>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</si>
  <si>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</si>
  <si>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</si>
  <si>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</si>
  <si>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</si>
  <si>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</si>
  <si>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</si>
  <si>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</si>
  <si>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</si>
  <si>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</si>
  <si>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</si>
  <si>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</si>
  <si>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</si>
  <si>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</si>
  <si>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</si>
  <si>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</si>
  <si>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</si>
  <si>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</si>
  <si>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</si>
  <si>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</si>
  <si>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</si>
  <si>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</si>
  <si>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</si>
  <si>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</si>
  <si>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</si>
  <si>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</si>
  <si>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</si>
  <si>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</si>
  <si>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</si>
  <si>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</si>
  <si>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</si>
  <si>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</si>
  <si>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</si>
  <si>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</si>
  <si>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</si>
  <si>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</si>
  <si>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</si>
  <si>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</si>
  <si>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</si>
  <si>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</si>
  <si>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</si>
  <si>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</si>
  <si>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</si>
  <si>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</si>
  <si>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</si>
  <si>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</si>
  <si>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</si>
  <si>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</si>
  <si>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</si>
  <si>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</si>
  <si>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</si>
  <si>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</si>
  <si>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</si>
  <si>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</si>
  <si>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</si>
  <si>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</si>
  <si>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</si>
  <si>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</si>
  <si>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</si>
  <si>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</si>
  <si>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</si>
  <si>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</si>
  <si>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</si>
  <si>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</si>
  <si>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</si>
  <si>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</si>
  <si>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</si>
  <si>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</si>
  <si>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</si>
  <si>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</si>
  <si>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</si>
  <si>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</si>
  <si>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</si>
  <si>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</si>
  <si>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</si>
  <si>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</si>
  <si>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</si>
  <si>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</si>
  <si>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</si>
  <si>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</si>
  <si>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</si>
  <si>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</si>
  <si>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</si>
  <si>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</si>
  <si>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</si>
  <si>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</si>
  <si>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</si>
  <si>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</si>
  <si>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</si>
  <si>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</si>
  <si>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</si>
  <si>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</si>
  <si>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</si>
  <si>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</si>
  <si>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</si>
  <si>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</si>
  <si>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</si>
  <si>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</si>
  <si>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</si>
  <si>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</si>
  <si>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</si>
  <si>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</si>
  <si>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</si>
  <si>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</si>
  <si>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</si>
  <si>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</si>
  <si>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</si>
  <si>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</si>
  <si>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</si>
  <si>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</si>
  <si>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</si>
  <si>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</si>
  <si>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</si>
  <si>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</si>
  <si>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</si>
  <si>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</si>
  <si>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</si>
  <si>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</si>
  <si>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</si>
  <si>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</si>
  <si>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</si>
  <si>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</si>
  <si>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</si>
  <si>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</si>
  <si>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</si>
  <si>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</si>
  <si>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</si>
  <si>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</si>
  <si>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</si>
  <si>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</si>
  <si>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</si>
  <si>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</si>
  <si>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</si>
  <si>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</si>
  <si>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</si>
  <si>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</si>
  <si>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</si>
  <si>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</si>
  <si>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</si>
  <si>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</si>
  <si>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</si>
  <si>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</si>
  <si>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</si>
  <si>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</si>
  <si>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</si>
  <si>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</si>
  <si>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</si>
  <si>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</si>
  <si>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</si>
  <si>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</si>
  <si>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</si>
  <si>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</si>
  <si>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</si>
  <si>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</si>
  <si>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</si>
  <si>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</si>
  <si>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</si>
  <si>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</si>
  <si>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</si>
  <si>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</si>
  <si>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</si>
  <si>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</si>
  <si>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</si>
  <si>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</si>
  <si>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</si>
  <si>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</si>
  <si>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</si>
  <si>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</si>
  <si>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</si>
  <si>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</si>
  <si>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</si>
  <si>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</si>
  <si>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</si>
  <si>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</si>
  <si>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</si>
  <si>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</si>
  <si>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</si>
  <si>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</si>
  <si>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</si>
  <si>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</si>
  <si>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</si>
  <si>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</si>
  <si>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</si>
  <si>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</si>
  <si>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</si>
  <si>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</si>
  <si>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</si>
  <si>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</si>
  <si>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</si>
  <si>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</si>
  <si>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</si>
  <si>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</si>
  <si>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</si>
  <si>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</si>
  <si>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</si>
  <si>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</si>
  <si>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</si>
  <si>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</si>
  <si>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</si>
  <si>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</si>
  <si>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</si>
  <si>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</si>
  <si>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</si>
  <si>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</si>
  <si>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</si>
  <si>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</si>
  <si>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</si>
  <si>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</si>
  <si>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</si>
  <si>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</si>
  <si>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</si>
  <si>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</si>
  <si>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</si>
  <si>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</si>
  <si>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</si>
  <si>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</si>
  <si>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</si>
  <si>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</si>
  <si>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</si>
  <si>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</si>
  <si>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</si>
  <si>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</si>
  <si>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</si>
  <si>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</si>
  <si>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</si>
  <si>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</si>
  <si>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</si>
  <si>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</si>
  <si>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</si>
  <si>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</si>
  <si>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</si>
  <si>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</si>
  <si>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</si>
  <si>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</si>
  <si>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</si>
  <si>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</si>
  <si>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</si>
  <si>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</si>
  <si>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</si>
  <si>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</si>
  <si>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</si>
  <si>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</si>
  <si>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</si>
  <si>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</si>
  <si>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</si>
  <si>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</si>
  <si>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</si>
  <si>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</si>
  <si>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</si>
  <si>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</si>
  <si>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</si>
  <si>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</si>
  <si>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</si>
  <si>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</si>
  <si>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</si>
  <si>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</si>
  <si>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</si>
  <si>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</si>
  <si>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</si>
  <si>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</si>
  <si>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</si>
  <si>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</si>
  <si>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</si>
  <si>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</si>
  <si>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</si>
  <si>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</si>
  <si>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</si>
  <si>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</si>
  <si>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</si>
  <si>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</si>
  <si>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</si>
  <si>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</si>
  <si>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</si>
  <si>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</si>
  <si>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</si>
  <si>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</si>
  <si>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</si>
  <si>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</si>
  <si>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</si>
  <si>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</si>
  <si>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</si>
  <si>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</si>
  <si>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</si>
  <si>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</si>
  <si>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</si>
  <si>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</si>
  <si>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</si>
  <si>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</si>
  <si>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</si>
  <si>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</si>
  <si>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</si>
  <si>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</si>
  <si>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</si>
  <si>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</si>
  <si>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</si>
  <si>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</si>
  <si>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</si>
  <si>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</si>
  <si>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</si>
  <si>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</si>
  <si>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</si>
  <si>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</si>
  <si>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</si>
  <si>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</si>
  <si>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</si>
  <si>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</si>
  <si>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</si>
  <si>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</si>
  <si>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</si>
  <si>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</si>
  <si>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</si>
  <si>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</si>
  <si>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</si>
  <si>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</si>
  <si>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</si>
  <si>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</si>
  <si>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</si>
  <si>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</si>
  <si>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</si>
  <si>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</si>
  <si>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</si>
  <si>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</si>
  <si>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</si>
  <si>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</si>
  <si>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</si>
  <si>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</si>
  <si>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</si>
  <si>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</si>
  <si>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</si>
  <si>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</si>
  <si>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</si>
  <si>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</si>
  <si>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</si>
  <si>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</si>
  <si>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</si>
  <si>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</si>
  <si>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</si>
  <si>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</si>
  <si>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</si>
  <si>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</si>
  <si>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</si>
  <si>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</si>
  <si>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</si>
  <si>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</si>
  <si>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</si>
  <si>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</si>
  <si>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</si>
  <si>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</si>
  <si>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</si>
  <si>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</si>
  <si>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</si>
  <si>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</si>
  <si>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</si>
  <si>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</si>
  <si>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</si>
  <si>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</si>
  <si>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</si>
  <si>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</si>
  <si>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</si>
  <si>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</si>
  <si>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</si>
  <si>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</si>
  <si>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</si>
  <si>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</si>
  <si>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</si>
  <si>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</si>
  <si>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</si>
  <si>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</si>
  <si>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</si>
  <si>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</si>
  <si>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</si>
  <si>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</si>
  <si>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</si>
  <si>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</si>
  <si>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</si>
  <si>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</si>
  <si>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</si>
  <si>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</si>
  <si>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</si>
  <si>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</si>
  <si>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</si>
  <si>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</si>
  <si>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</si>
  <si>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</si>
  <si>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</si>
  <si>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</si>
  <si>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</si>
  <si>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</si>
  <si>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</si>
  <si>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</si>
  <si>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</si>
  <si>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</si>
  <si>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</si>
  <si>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</si>
  <si>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</si>
  <si>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</si>
  <si>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</si>
  <si>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</si>
  <si>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</si>
  <si>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</si>
  <si>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</si>
  <si>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</si>
  <si>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</si>
  <si>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</si>
  <si>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</si>
  <si>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</si>
  <si>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</si>
  <si>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</si>
  <si>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</si>
  <si>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</si>
  <si>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</si>
  <si>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</si>
  <si>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</si>
  <si>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</si>
  <si>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</si>
  <si>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</si>
  <si>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</si>
  <si>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</si>
  <si>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</si>
  <si>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</si>
  <si>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</si>
  <si>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</si>
  <si>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</si>
  <si>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</si>
  <si>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</si>
  <si>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</si>
  <si>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</si>
  <si>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</si>
  <si>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</si>
  <si>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</si>
  <si>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</si>
  <si>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</si>
  <si>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</si>
  <si>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</si>
  <si>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</si>
  <si>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</si>
  <si>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</si>
  <si>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</si>
  <si>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</si>
  <si>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</si>
  <si>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</si>
  <si>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</si>
  <si>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</si>
  <si>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</si>
  <si>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</si>
  <si>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</si>
  <si>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</si>
  <si>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</si>
  <si>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</si>
  <si>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</si>
  <si>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</si>
  <si>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</si>
  <si>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</si>
  <si>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</si>
  <si>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</si>
  <si>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</si>
  <si>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</si>
  <si>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</si>
  <si>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</si>
  <si>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</si>
  <si>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</si>
  <si>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</si>
  <si>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</si>
  <si>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</si>
  <si>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</si>
  <si>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</si>
  <si>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</si>
  <si>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</si>
  <si>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</si>
  <si>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</si>
  <si>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</si>
  <si>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</si>
  <si>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</si>
  <si>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</si>
  <si>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</si>
  <si>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</si>
  <si>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</si>
  <si>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</si>
  <si>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</si>
  <si>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</si>
  <si>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</si>
  <si>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</si>
  <si>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</si>
  <si>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</si>
  <si>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</si>
  <si>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</si>
  <si>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</si>
  <si>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</si>
  <si>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</si>
  <si>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</si>
  <si>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</si>
  <si>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</si>
  <si>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</si>
  <si>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</si>
  <si>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</si>
  <si>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</si>
  <si>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</si>
  <si>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</si>
  <si>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</si>
  <si>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</si>
  <si>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</si>
  <si>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</si>
  <si>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</si>
  <si>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</si>
  <si>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</si>
  <si>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</si>
  <si>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</si>
  <si>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</si>
  <si>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</si>
  <si>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</si>
  <si>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</si>
  <si>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</si>
  <si>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</si>
  <si>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</si>
  <si>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</si>
  <si>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</si>
  <si>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</si>
  <si>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</si>
  <si>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</si>
  <si>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</si>
  <si>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</si>
  <si>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</si>
  <si>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</si>
  <si>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</si>
  <si>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</si>
  <si>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</si>
  <si>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</si>
  <si>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</si>
  <si>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</si>
  <si>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</si>
  <si>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</si>
  <si>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</si>
  <si>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</si>
  <si>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</si>
  <si>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</si>
  <si>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</si>
  <si>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</si>
  <si>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</si>
  <si>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</si>
  <si>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</si>
  <si>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</si>
  <si>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</si>
  <si>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</si>
  <si>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</si>
  <si>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</si>
  <si>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</si>
  <si>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</si>
  <si>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</si>
  <si>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</si>
  <si>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</si>
  <si>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</si>
  <si>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</si>
  <si>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</si>
  <si>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</si>
  <si>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</si>
  <si>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</si>
  <si>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</si>
  <si>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</si>
  <si>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</si>
  <si>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</si>
  <si>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</si>
  <si>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</si>
  <si>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</si>
  <si>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</si>
  <si>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</si>
  <si>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</si>
  <si>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</si>
  <si>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</si>
  <si>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</si>
  <si>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</si>
  <si>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</si>
  <si>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</si>
  <si>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</si>
  <si>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</si>
  <si>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</si>
  <si>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</si>
  <si>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</si>
  <si>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</si>
  <si>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</si>
  <si>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</si>
  <si>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</si>
  <si>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</si>
  <si>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</si>
  <si>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</si>
  <si>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</si>
  <si>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</si>
  <si>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</si>
  <si>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</si>
  <si>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</si>
  <si>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</si>
  <si>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</si>
  <si>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</si>
  <si>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</si>
  <si>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</si>
  <si>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</si>
  <si>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</si>
  <si>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</si>
  <si>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</si>
  <si>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</si>
  <si>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</si>
  <si>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</si>
  <si>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</si>
  <si>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</si>
  <si>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</si>
  <si>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</si>
  <si>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</si>
  <si>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</si>
  <si>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</si>
  <si>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</si>
  <si>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</si>
  <si>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</si>
  <si>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</si>
  <si>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</si>
  <si>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</si>
  <si>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</si>
  <si>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</si>
  <si>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</si>
  <si>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</si>
  <si>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</si>
  <si>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</si>
  <si>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</si>
  <si>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</si>
  <si>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</si>
  <si>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</si>
  <si>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</si>
  <si>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</si>
  <si>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</si>
  <si>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</si>
  <si>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</si>
  <si>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</si>
  <si>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</si>
  <si>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</si>
  <si>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</si>
  <si>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</si>
  <si>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</si>
  <si>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</si>
  <si>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</si>
  <si>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</si>
  <si>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</si>
  <si>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</si>
  <si>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</si>
  <si>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</si>
  <si>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</si>
  <si>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</si>
  <si>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</si>
  <si>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</si>
  <si>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</si>
  <si>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</si>
  <si>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</si>
  <si>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</si>
  <si>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</si>
  <si>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</si>
  <si>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</si>
  <si>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</si>
  <si>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</si>
  <si>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</si>
  <si>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</si>
  <si>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</si>
  <si>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</si>
  <si>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</si>
  <si>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</si>
  <si>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</si>
  <si>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</si>
  <si>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</si>
  <si>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</si>
  <si>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</si>
  <si>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</si>
  <si>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</si>
  <si>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</si>
  <si>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</si>
  <si>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</si>
  <si>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</si>
  <si>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</si>
  <si>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</si>
  <si>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</si>
  <si>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</si>
  <si>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</si>
  <si>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</si>
  <si>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</si>
  <si>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</si>
  <si>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</si>
  <si>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</si>
  <si>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</si>
  <si>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</si>
  <si>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</si>
  <si>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</si>
  <si>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</si>
  <si>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</si>
  <si>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</si>
  <si>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</si>
  <si>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</si>
  <si>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</si>
  <si>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</si>
  <si>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</si>
  <si>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</si>
  <si>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</si>
  <si>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</si>
  <si>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</si>
  <si>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</si>
  <si>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</si>
  <si>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</si>
  <si>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</si>
  <si>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</si>
  <si>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</si>
  <si>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</si>
  <si>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</si>
  <si>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</si>
  <si>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</si>
  <si>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</si>
  <si>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</si>
  <si>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</si>
  <si>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</si>
  <si>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</si>
  <si>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</si>
  <si>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</si>
  <si>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</si>
  <si>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</si>
  <si>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</si>
  <si>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</si>
  <si>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</si>
  <si>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</si>
  <si>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</si>
  <si>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</si>
  <si>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</si>
  <si>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</si>
  <si>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</si>
  <si>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</si>
  <si>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</si>
  <si>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</si>
  <si>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</si>
  <si>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</si>
  <si>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</si>
  <si>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</si>
  <si>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</si>
  <si>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</si>
  <si>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</si>
  <si>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</si>
  <si>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</si>
  <si>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</si>
  <si>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</si>
  <si>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</si>
  <si>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</si>
  <si>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</si>
  <si>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</si>
  <si>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</si>
  <si>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</si>
  <si>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</si>
  <si>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</si>
  <si>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</si>
  <si>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</si>
  <si>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</si>
  <si>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</si>
  <si>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</si>
  <si>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</si>
  <si>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</si>
  <si>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</si>
  <si>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</si>
  <si>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</si>
  <si>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</si>
  <si>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</si>
  <si>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</si>
  <si>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</si>
  <si>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</si>
  <si>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</si>
  <si>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</si>
  <si>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</si>
  <si>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</si>
  <si>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</si>
  <si>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</si>
  <si>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</si>
  <si>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</si>
  <si>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</si>
  <si>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</si>
  <si>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</si>
  <si>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</si>
  <si>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</si>
  <si>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</si>
  <si>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</si>
  <si>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</si>
  <si>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</si>
  <si>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</si>
  <si>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</si>
  <si>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</si>
  <si>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</si>
  <si>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</si>
  <si>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</si>
  <si>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</si>
  <si>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</si>
  <si>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</si>
  <si>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</si>
  <si>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</si>
  <si>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</si>
  <si>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</si>
  <si>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</si>
  <si>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</si>
  <si>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</si>
  <si>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</si>
  <si>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</si>
  <si>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</si>
  <si>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</si>
  <si>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</si>
  <si>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</si>
  <si>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</si>
  <si>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</si>
  <si>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</si>
  <si>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</si>
  <si>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</si>
  <si>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</si>
  <si>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</si>
  <si>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</si>
  <si>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</si>
  <si>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</si>
  <si>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</si>
  <si>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</si>
  <si>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</si>
  <si>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</si>
  <si>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</si>
  <si>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</si>
  <si>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</si>
  <si>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</si>
  <si>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</si>
  <si>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</si>
  <si>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</si>
  <si>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</si>
  <si>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</si>
  <si>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</si>
  <si>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</si>
  <si>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</si>
  <si>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</si>
  <si>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</si>
  <si>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</si>
  <si>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</si>
  <si>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</si>
  <si>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</si>
  <si>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</si>
  <si>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</si>
  <si>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</si>
  <si>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</si>
  <si>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</si>
  <si>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</si>
  <si>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</si>
  <si>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</si>
  <si>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</si>
  <si>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</si>
  <si>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</si>
  <si>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</si>
  <si>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</si>
  <si>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</si>
  <si>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</si>
  <si>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</si>
  <si>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</si>
  <si>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</si>
  <si>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</si>
  <si>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</si>
  <si>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</si>
  <si>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</si>
  <si>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</si>
  <si>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</si>
  <si>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</si>
  <si>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</si>
  <si>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</si>
  <si>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</si>
  <si>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</si>
  <si>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</si>
  <si>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</si>
  <si>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</si>
  <si>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</si>
  <si>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</si>
  <si>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</si>
  <si>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</si>
  <si>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</si>
  <si>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</si>
  <si>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</si>
  <si>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</si>
  <si>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</si>
  <si>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</si>
  <si>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</si>
  <si>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</si>
  <si>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</si>
  <si>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</si>
  <si>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</si>
  <si>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</si>
  <si>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</si>
  <si>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</si>
  <si>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</si>
  <si>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</si>
  <si>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</si>
  <si>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</si>
  <si>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</si>
  <si>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</si>
  <si>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</si>
  <si>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</si>
  <si>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</si>
  <si>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</si>
  <si>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</si>
  <si>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</si>
  <si>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</si>
  <si>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</si>
  <si>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</si>
  <si>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</si>
  <si>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</si>
  <si>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</si>
  <si>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</si>
  <si>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</si>
  <si>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</si>
  <si>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</si>
  <si>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</si>
  <si>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</si>
  <si>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</si>
  <si>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</si>
  <si>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</si>
  <si>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</si>
  <si>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</si>
  <si>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</si>
  <si>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</si>
  <si>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</si>
  <si>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</si>
  <si>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</si>
  <si>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</si>
  <si>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</si>
  <si>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</si>
  <si>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</si>
  <si>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</si>
  <si>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</si>
  <si>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</si>
  <si>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</si>
  <si>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</si>
  <si>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</si>
  <si>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</si>
  <si>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</si>
  <si>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</si>
  <si>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</si>
  <si>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</si>
  <si>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</si>
  <si>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</si>
  <si>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</si>
  <si>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</si>
  <si>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</si>
  <si>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</si>
  <si>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</si>
  <si>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</si>
  <si>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</si>
  <si>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</si>
  <si>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</si>
  <si>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</si>
  <si>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</si>
  <si>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</si>
  <si>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</si>
  <si>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</si>
  <si>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</si>
  <si>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</si>
  <si>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</si>
  <si>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</si>
  <si>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</si>
  <si>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</si>
  <si>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</si>
  <si>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</si>
  <si>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</si>
  <si>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</si>
  <si>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</si>
  <si>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</si>
  <si>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</si>
  <si>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</si>
  <si>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</si>
  <si>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</si>
  <si>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</si>
  <si>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</si>
  <si>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</si>
  <si>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</si>
  <si>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</si>
  <si>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</si>
  <si>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</si>
  <si>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</si>
  <si>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</si>
  <si>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</si>
  <si>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</si>
  <si>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</si>
  <si>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</si>
  <si>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</si>
  <si>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</si>
  <si>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</si>
  <si>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</si>
  <si>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</si>
  <si>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</si>
  <si>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</si>
  <si>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</si>
  <si>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</si>
  <si>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</si>
  <si>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</si>
  <si>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</si>
  <si>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</si>
  <si>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</si>
  <si>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</si>
  <si>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</si>
  <si>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</si>
  <si>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</si>
  <si>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</si>
  <si>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</si>
  <si>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</si>
  <si>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</si>
  <si>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</si>
  <si>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</si>
  <si>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</si>
  <si>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</si>
  <si>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</si>
  <si>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</si>
  <si>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</si>
  <si>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</si>
  <si>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</si>
  <si>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</si>
  <si>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</si>
  <si>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</si>
  <si>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</si>
  <si>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</si>
  <si>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</si>
  <si>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</si>
  <si>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</si>
  <si>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</si>
  <si>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</si>
  <si>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</si>
  <si>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</si>
  <si>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</si>
  <si>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</si>
  <si>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</si>
  <si>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</si>
  <si>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</si>
  <si>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</si>
  <si>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</si>
  <si>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</si>
  <si>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</si>
  <si>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</si>
  <si>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</si>
  <si>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</si>
  <si>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</si>
  <si>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</si>
  <si>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</si>
  <si>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</si>
  <si>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</si>
  <si>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</si>
  <si>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</si>
  <si>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</si>
  <si>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</si>
  <si>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</si>
  <si>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</si>
  <si>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</si>
  <si>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</si>
  <si>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</si>
  <si>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</si>
  <si>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</si>
  <si>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</si>
  <si>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</si>
  <si>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</si>
  <si>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</si>
  <si>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</si>
  <si>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</si>
  <si>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</si>
  <si>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</si>
  <si>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</si>
  <si>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</si>
  <si>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</si>
  <si>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</si>
  <si>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</si>
  <si>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</si>
  <si>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</si>
  <si>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</si>
  <si>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</si>
  <si>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</si>
  <si>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</si>
  <si>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</si>
  <si>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</si>
  <si>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</si>
  <si>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</si>
  <si>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</si>
  <si>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</si>
  <si>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</si>
  <si>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</si>
  <si>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</si>
  <si>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</si>
  <si>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</si>
  <si>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</si>
  <si>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</si>
  <si>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</si>
  <si>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</si>
  <si>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</si>
  <si>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</si>
  <si>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</si>
  <si>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</si>
  <si>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</si>
  <si>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</si>
  <si>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</si>
  <si>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</si>
  <si>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</si>
  <si>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</si>
  <si>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</si>
  <si>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</si>
  <si>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</si>
  <si>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</si>
  <si>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</si>
  <si>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</si>
  <si>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</si>
  <si>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</si>
  <si>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</si>
  <si>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</si>
  <si>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</si>
  <si>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</si>
  <si>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</si>
  <si>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</si>
  <si>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</si>
  <si>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</si>
  <si>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</si>
  <si>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</si>
  <si>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</si>
  <si>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</si>
  <si>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</si>
  <si>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</si>
  <si>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</si>
  <si>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</si>
  <si>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</si>
  <si>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</si>
  <si>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</si>
  <si>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</si>
  <si>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</si>
  <si>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</si>
  <si>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</si>
  <si>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</si>
  <si>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</si>
  <si>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</si>
  <si>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</si>
  <si>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</si>
  <si>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</si>
  <si>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</si>
  <si>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</si>
  <si>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</si>
  <si>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</si>
  <si>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</si>
  <si>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</si>
  <si>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</si>
  <si>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</si>
  <si>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</si>
  <si>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</si>
  <si>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</si>
  <si>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</si>
  <si>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</si>
  <si>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</si>
  <si>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</si>
  <si>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</si>
  <si>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</si>
  <si>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</si>
  <si>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</si>
  <si>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</si>
  <si>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</si>
  <si>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</si>
  <si>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</si>
  <si>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</si>
  <si>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</si>
  <si>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</si>
  <si>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</si>
  <si>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</si>
  <si>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</si>
  <si>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</si>
  <si>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</si>
  <si>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</si>
  <si>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</si>
  <si>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</si>
  <si>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</si>
  <si>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</si>
  <si>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</si>
  <si>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</si>
  <si>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</si>
  <si>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</si>
  <si>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</si>
  <si>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</si>
  <si>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</si>
  <si>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</si>
  <si>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</si>
  <si>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</si>
  <si>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</si>
  <si>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</si>
  <si>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</si>
  <si>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</si>
  <si>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</si>
  <si>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</si>
  <si>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</si>
  <si>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</si>
  <si>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</si>
  <si>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</si>
  <si>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</si>
  <si>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</si>
  <si>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</si>
  <si>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</si>
  <si>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</si>
  <si>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</si>
  <si>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</si>
  <si>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</si>
  <si>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</si>
  <si>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</si>
  <si>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</si>
  <si>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</si>
  <si>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</si>
  <si>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</si>
  <si>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</si>
  <si>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</si>
  <si>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</si>
  <si>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</si>
  <si>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</si>
  <si>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</si>
  <si>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</si>
  <si>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</si>
  <si>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</si>
  <si>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</si>
  <si>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</si>
  <si>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</si>
  <si>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</si>
  <si>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</si>
  <si>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</si>
  <si>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</si>
  <si>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</si>
  <si>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</si>
  <si>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</si>
  <si>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</si>
  <si>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</si>
  <si>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</si>
  <si>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</si>
  <si>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</si>
  <si>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</si>
  <si>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</si>
  <si>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</si>
  <si>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</si>
  <si>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</si>
  <si>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</si>
  <si>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</si>
  <si>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</si>
  <si>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</si>
  <si>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</si>
  <si>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</si>
  <si>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</si>
  <si>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</si>
  <si>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</si>
  <si>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</si>
  <si>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</si>
  <si>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</si>
  <si>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</si>
  <si>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</si>
  <si>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</si>
  <si>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</si>
  <si>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</si>
  <si>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</si>
  <si>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</si>
  <si>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</si>
  <si>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</si>
  <si>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</si>
  <si>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</si>
  <si>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</si>
  <si>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</si>
  <si>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</si>
  <si>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</si>
  <si>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</si>
  <si>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</si>
  <si>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</si>
  <si>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</si>
  <si>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</si>
  <si>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</si>
  <si>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</si>
  <si>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</si>
  <si>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</si>
  <si>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</si>
  <si>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</si>
  <si>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</si>
  <si>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</si>
  <si>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</si>
  <si>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</si>
  <si>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</si>
  <si>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</si>
  <si>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</si>
  <si>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</si>
  <si>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</si>
  <si>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</si>
  <si>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</si>
  <si>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</si>
  <si>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</si>
  <si>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</si>
  <si>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</si>
  <si>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</si>
  <si>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</si>
  <si>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</si>
  <si>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</si>
  <si>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</si>
  <si>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</si>
  <si>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</si>
  <si>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</si>
  <si>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</si>
  <si>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</si>
  <si>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</si>
  <si>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</si>
  <si>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</si>
  <si>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</si>
  <si>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</si>
  <si>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</si>
  <si>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</si>
  <si>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</si>
  <si>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</si>
  <si>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</si>
  <si>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</si>
  <si>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</si>
  <si>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</si>
  <si>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</si>
  <si>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</si>
  <si>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</si>
  <si>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</si>
  <si>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</si>
  <si>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</si>
  <si>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</si>
  <si>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</si>
  <si>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</si>
  <si>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</si>
  <si>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</si>
  <si>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</si>
  <si>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</si>
  <si>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</si>
  <si>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</si>
  <si>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</si>
  <si>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</si>
  <si>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</si>
  <si>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</si>
  <si>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</si>
  <si>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</si>
  <si>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</si>
  <si>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</si>
  <si>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</si>
  <si>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</si>
  <si>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</si>
  <si>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</si>
  <si>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</si>
  <si>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</si>
  <si>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</si>
  <si>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</si>
  <si>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</si>
  <si>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</si>
  <si>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</si>
  <si>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</si>
  <si>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</si>
  <si>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</si>
  <si>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</si>
  <si>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</si>
  <si>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</si>
  <si>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</si>
  <si>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</si>
  <si>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</si>
  <si>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</si>
  <si>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</si>
  <si>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</si>
  <si>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</si>
  <si>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</si>
  <si>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</si>
  <si>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</si>
  <si>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</si>
  <si>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</si>
  <si>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</si>
  <si>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</si>
  <si>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</si>
  <si>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</si>
  <si>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</si>
  <si>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</si>
  <si>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</si>
  <si>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</si>
  <si>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</si>
  <si>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</si>
  <si>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</si>
  <si>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</si>
  <si>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</si>
  <si>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</si>
  <si>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</si>
  <si>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</si>
  <si>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</si>
  <si>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</si>
  <si>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</si>
  <si>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</si>
  <si>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</si>
  <si>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</si>
  <si>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</si>
  <si>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</si>
  <si>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</si>
  <si>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</si>
  <si>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</si>
  <si>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</si>
  <si>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</si>
  <si>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</si>
  <si>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</si>
  <si>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</si>
  <si>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</si>
  <si>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</si>
  <si>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</si>
  <si>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</si>
  <si>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</si>
  <si>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</si>
  <si>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</si>
  <si>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</si>
  <si>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</si>
  <si>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</si>
  <si>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</si>
  <si>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</si>
  <si>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</si>
  <si>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</si>
  <si>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</si>
  <si>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</si>
  <si>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</si>
  <si>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</si>
  <si>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</si>
  <si>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</si>
  <si>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</si>
  <si>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</si>
  <si>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</si>
  <si>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</si>
  <si>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</si>
  <si>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</si>
  <si>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</si>
  <si>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</si>
  <si>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</si>
  <si>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</si>
  <si>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</si>
  <si>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</si>
  <si>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</si>
  <si>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</si>
  <si>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</si>
  <si>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</si>
  <si>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</si>
  <si>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</si>
  <si>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</si>
  <si>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</si>
  <si>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</si>
  <si>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</si>
  <si>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</si>
  <si>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</si>
  <si>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</si>
  <si>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</si>
  <si>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</si>
  <si>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</si>
  <si>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</si>
  <si>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</si>
  <si>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</si>
  <si>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</si>
  <si>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</si>
  <si>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</si>
  <si>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</si>
  <si>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</si>
  <si>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</si>
  <si>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</si>
  <si>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</si>
  <si>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</si>
  <si>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</si>
  <si>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</si>
  <si>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</si>
  <si>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</si>
  <si>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</si>
  <si>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</si>
  <si>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</si>
  <si>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</si>
  <si>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</si>
  <si>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</si>
  <si>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</si>
  <si>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</si>
  <si>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</si>
  <si>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</si>
  <si>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</si>
  <si>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</si>
  <si>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</si>
  <si>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</si>
  <si>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</si>
  <si>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</si>
  <si>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</si>
  <si>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</si>
  <si>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</si>
  <si>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</si>
  <si>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</si>
  <si>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</si>
  <si>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</si>
  <si>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</si>
  <si>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</si>
  <si>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</si>
  <si>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</si>
  <si>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</si>
  <si>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</si>
  <si>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</si>
  <si>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</si>
  <si>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</si>
  <si>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</si>
  <si>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</si>
  <si>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</si>
  <si>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</si>
  <si>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</si>
  <si>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</si>
  <si>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</si>
  <si>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</si>
  <si>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</si>
  <si>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</si>
  <si>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</si>
  <si>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</si>
  <si>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</si>
  <si>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</si>
  <si>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</si>
  <si>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</si>
  <si>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</si>
  <si>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</si>
  <si>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</si>
  <si>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</si>
  <si>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</si>
  <si>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</si>
  <si>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</si>
  <si>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</si>
  <si>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</si>
  <si>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</si>
  <si>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</si>
  <si>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</si>
  <si>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</si>
  <si>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</si>
  <si>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</si>
  <si>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</si>
  <si>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</si>
  <si>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</si>
  <si>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</si>
  <si>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</si>
  <si>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</si>
  <si>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</si>
  <si>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</si>
  <si>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</si>
  <si>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</si>
  <si>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</si>
  <si>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</si>
  <si>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</si>
  <si>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</si>
  <si>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</si>
  <si>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</si>
  <si>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</si>
  <si>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</si>
  <si>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</si>
  <si>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</si>
  <si>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</si>
  <si>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</si>
  <si>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</si>
  <si>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</si>
  <si>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</si>
  <si>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</si>
  <si>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</si>
  <si>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</si>
  <si>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</si>
  <si>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</si>
  <si>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</si>
  <si>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</si>
  <si>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</si>
  <si>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</si>
  <si>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</si>
  <si>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</si>
  <si>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</si>
  <si>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</si>
  <si>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</si>
  <si>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</si>
  <si>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</si>
  <si>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</si>
  <si>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</si>
  <si>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</si>
  <si>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</si>
  <si>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</si>
  <si>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</si>
  <si>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</si>
  <si>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</si>
  <si>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</si>
  <si>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</si>
  <si>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</si>
  <si>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</si>
  <si>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</si>
  <si>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</si>
  <si>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</si>
  <si>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</si>
  <si>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</si>
  <si>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</si>
  <si>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</si>
  <si>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</si>
  <si>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</si>
  <si>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</si>
  <si>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</si>
  <si>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</si>
  <si>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</si>
  <si>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</si>
  <si>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</si>
  <si>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</si>
  <si>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</si>
  <si>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</si>
  <si>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</si>
  <si>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</si>
  <si>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</si>
  <si>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</si>
  <si>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</si>
  <si>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</si>
  <si>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</si>
  <si>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</si>
  <si>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</si>
  <si>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</si>
  <si>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</si>
  <si>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</si>
  <si>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</si>
  <si>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</si>
  <si>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</si>
  <si>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</si>
  <si>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</si>
  <si>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</si>
  <si>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</si>
  <si>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</si>
  <si>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</si>
  <si>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</si>
  <si>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</si>
  <si>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</si>
  <si>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</si>
  <si>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</si>
  <si>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</si>
  <si>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</si>
  <si>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</si>
  <si>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</si>
  <si>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</si>
  <si>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</si>
  <si>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</si>
  <si>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</si>
  <si>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</si>
  <si>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</si>
  <si>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</si>
  <si>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</si>
  <si>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</si>
  <si>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</si>
  <si>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</si>
  <si>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</si>
  <si>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</si>
  <si>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</si>
  <si>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</si>
  <si>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</si>
  <si>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</si>
  <si>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</si>
  <si>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</si>
  <si>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</si>
  <si>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</si>
  <si>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</si>
  <si>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</si>
  <si>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</si>
  <si>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</si>
  <si>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</si>
  <si>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</si>
  <si>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</si>
  <si>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</si>
  <si>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</si>
  <si>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</si>
  <si>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</si>
  <si>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</si>
  <si>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</si>
  <si>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</si>
  <si>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</si>
  <si>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</si>
  <si>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</si>
  <si>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</si>
  <si>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</si>
  <si>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</si>
  <si>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</si>
  <si>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</si>
  <si>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</si>
  <si>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</si>
  <si>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</si>
  <si>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</si>
  <si>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</si>
  <si>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</si>
  <si>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</si>
  <si>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</si>
  <si>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</si>
  <si>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</si>
  <si>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</si>
  <si>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</si>
  <si>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</si>
  <si>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</si>
  <si>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</si>
  <si>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</si>
  <si>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</si>
  <si>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</si>
  <si>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</si>
  <si>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</si>
  <si>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</si>
  <si>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</si>
  <si>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</si>
  <si>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</si>
  <si>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</si>
  <si>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</si>
  <si>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</si>
  <si>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</si>
  <si>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</si>
  <si>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</si>
  <si>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</si>
  <si>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</si>
  <si>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</si>
  <si>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</si>
  <si>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</si>
  <si>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</si>
  <si>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</si>
  <si>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</si>
  <si>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</si>
  <si>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</si>
  <si>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</si>
  <si>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</si>
  <si>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</si>
  <si>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</si>
  <si>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</si>
  <si>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</si>
  <si>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</si>
  <si>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</si>
  <si>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</si>
  <si>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</si>
  <si>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</si>
  <si>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</si>
  <si>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</si>
  <si>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</si>
  <si>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</si>
  <si>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</si>
  <si>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</si>
  <si>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</si>
  <si>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</si>
  <si>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</si>
  <si>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</si>
  <si>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</si>
  <si>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</si>
  <si>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</si>
  <si>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</si>
  <si>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</si>
  <si>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</si>
  <si>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</si>
  <si>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</si>
  <si>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</si>
  <si>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</si>
  <si>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</si>
  <si>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</si>
  <si>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</si>
  <si>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</si>
  <si>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</si>
  <si>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</si>
  <si>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</si>
  <si>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</si>
  <si>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</si>
  <si>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</si>
  <si>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</si>
  <si>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</si>
  <si>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</si>
  <si>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</si>
  <si>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</si>
  <si>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</si>
  <si>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</si>
  <si>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</si>
  <si>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</si>
  <si>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</si>
  <si>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</si>
  <si>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</si>
  <si>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</si>
  <si>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</si>
  <si>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</si>
  <si>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</si>
  <si>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</si>
  <si>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</si>
  <si>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</si>
  <si>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</si>
  <si>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</si>
  <si>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</si>
  <si>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</si>
  <si>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</si>
  <si>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</si>
  <si>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</si>
  <si>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</si>
  <si>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</si>
  <si>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</si>
  <si>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</si>
  <si>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</si>
  <si>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</si>
  <si>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</si>
  <si>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</si>
  <si>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</si>
  <si>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</si>
  <si>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</si>
  <si>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</si>
  <si>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</si>
  <si>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</si>
  <si>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</si>
  <si>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</si>
  <si>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</si>
  <si>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</si>
  <si>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</si>
  <si>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</si>
  <si>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</si>
  <si>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</si>
  <si>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</si>
  <si>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</si>
  <si>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</si>
  <si>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</si>
  <si>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</si>
  <si>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</si>
  <si>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</si>
  <si>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</si>
  <si>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</si>
  <si>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</si>
  <si>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</si>
  <si>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</si>
  <si>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</si>
  <si>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</si>
  <si>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</si>
  <si>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</si>
  <si>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</si>
  <si>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</si>
  <si>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</si>
  <si>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</si>
  <si>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</si>
  <si>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</si>
  <si>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</si>
  <si>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</si>
  <si>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</si>
  <si>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</si>
  <si>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</si>
  <si>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</si>
  <si>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</si>
  <si>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</si>
  <si>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</si>
  <si>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</si>
  <si>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</si>
  <si>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</si>
  <si>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</si>
  <si>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</si>
  <si>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</si>
  <si>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</si>
  <si>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</si>
  <si>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</si>
  <si>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</si>
  <si>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</si>
  <si>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</si>
  <si>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</si>
  <si>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</si>
  <si>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</si>
  <si>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</si>
  <si>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</si>
  <si>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</si>
  <si>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</si>
  <si>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</si>
  <si>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</si>
  <si>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</si>
  <si>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</si>
  <si>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</si>
  <si>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</si>
  <si>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</si>
  <si>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</si>
  <si>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</si>
  <si>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</si>
  <si>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</si>
  <si>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</si>
  <si>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</si>
  <si>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</si>
  <si>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</si>
  <si>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</si>
  <si>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</si>
  <si>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</si>
  <si>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</si>
  <si>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</si>
  <si>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</si>
  <si>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</si>
  <si>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</si>
  <si>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</si>
  <si>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</si>
  <si>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</si>
  <si>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</si>
  <si>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</si>
  <si>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</si>
  <si>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</si>
  <si>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</si>
  <si>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</si>
  <si>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</si>
  <si>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</si>
  <si>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</si>
  <si>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</si>
  <si>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</si>
  <si>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</si>
  <si>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</si>
  <si>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</si>
  <si>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</si>
  <si>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</si>
  <si>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</si>
  <si>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</si>
  <si>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</si>
  <si>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</si>
  <si>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</si>
  <si>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</si>
  <si>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</si>
  <si>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</si>
  <si>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</si>
  <si>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</si>
  <si>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</si>
  <si>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</si>
  <si>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</si>
  <si>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</si>
  <si>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</si>
  <si>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</si>
  <si>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</si>
  <si>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</si>
  <si>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</si>
  <si>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</si>
  <si>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</si>
  <si>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</si>
  <si>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</si>
  <si>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</si>
  <si>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</si>
  <si>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</si>
  <si>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</si>
  <si>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</si>
  <si>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</si>
  <si>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</si>
  <si>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</si>
  <si>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</si>
  <si>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</si>
  <si>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</si>
  <si>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</si>
  <si>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</si>
  <si>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</si>
  <si>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</si>
  <si>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</si>
  <si>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</si>
  <si>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</si>
  <si>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</si>
  <si>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</si>
  <si>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</si>
  <si>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</si>
  <si>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</si>
  <si>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</si>
  <si>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</si>
  <si>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</si>
  <si>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</si>
  <si>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</si>
  <si>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</si>
  <si>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</si>
  <si>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</si>
  <si>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</si>
  <si>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</si>
  <si>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</si>
  <si>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</si>
  <si>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</si>
  <si>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</si>
  <si>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</si>
  <si>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</si>
  <si>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</si>
  <si>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</si>
  <si>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</si>
  <si>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</si>
  <si>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</si>
  <si>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</si>
  <si>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</si>
  <si>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</si>
  <si>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</si>
  <si>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</si>
  <si>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</si>
  <si>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</si>
  <si>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</si>
  <si>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</si>
  <si>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</si>
  <si>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</si>
  <si>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</si>
  <si>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</si>
  <si>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</si>
  <si>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</si>
  <si>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</si>
  <si>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</si>
  <si>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</si>
  <si>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</si>
  <si>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</si>
  <si>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</si>
  <si>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</si>
  <si>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</si>
  <si>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</si>
  <si>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</si>
  <si>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</si>
  <si>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</si>
  <si>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</si>
  <si>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</si>
  <si>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</si>
  <si>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</si>
  <si>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</si>
  <si>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</si>
  <si>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</si>
  <si>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</si>
  <si>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</si>
  <si>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</si>
  <si>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</si>
  <si>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</si>
  <si>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</si>
  <si>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</si>
  <si>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</si>
  <si>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</si>
  <si>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</si>
  <si>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</si>
  <si>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</si>
  <si>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</si>
  <si>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</si>
  <si>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</si>
  <si>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</si>
  <si>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</si>
  <si>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</si>
  <si>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</si>
  <si>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</si>
  <si>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</si>
  <si>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</si>
  <si>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</si>
  <si>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</si>
  <si>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</si>
  <si>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</si>
  <si>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</si>
  <si>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</si>
  <si>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</si>
  <si>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</si>
  <si>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</si>
  <si>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</si>
  <si>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</si>
  <si>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</si>
  <si>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</si>
  <si>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</si>
  <si>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</si>
  <si>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</si>
  <si>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</si>
  <si>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</si>
  <si>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</si>
  <si>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</si>
  <si>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</si>
  <si>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</si>
  <si>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</si>
  <si>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</si>
  <si>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</si>
  <si>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</si>
  <si>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</si>
  <si>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</si>
  <si>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</si>
  <si>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</si>
  <si>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</si>
  <si>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</si>
  <si>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</si>
  <si>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</si>
  <si>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</si>
  <si>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</si>
  <si>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</si>
  <si>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</si>
  <si>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</si>
  <si>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</si>
  <si>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</si>
  <si>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</si>
  <si>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</si>
  <si>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</si>
  <si>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</si>
  <si>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</si>
  <si>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</si>
  <si>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</si>
  <si>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</si>
  <si>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</si>
  <si>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</si>
  <si>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</si>
  <si>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</si>
  <si>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</si>
  <si>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</si>
  <si>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</si>
  <si>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</si>
  <si>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</si>
  <si>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</si>
  <si>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</si>
  <si>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</si>
  <si>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</si>
  <si>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</si>
  <si>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</si>
  <si>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</si>
  <si>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</si>
  <si>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</si>
  <si>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</si>
  <si>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</si>
  <si>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</si>
  <si>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</si>
  <si>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</si>
  <si>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</si>
  <si>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</si>
  <si>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</si>
  <si>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</si>
  <si>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</si>
  <si>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</si>
  <si>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</si>
  <si>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</si>
  <si>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</si>
  <si>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</si>
  <si>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</si>
  <si>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</si>
  <si>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</si>
  <si>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</si>
  <si>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</si>
  <si>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</si>
  <si>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</si>
  <si>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</si>
  <si>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</si>
  <si>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</si>
  <si>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</si>
  <si>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</si>
  <si>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</si>
  <si>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</si>
  <si>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</si>
  <si>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</si>
  <si>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</si>
  <si>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</si>
  <si>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</si>
  <si>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</si>
  <si>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</si>
  <si>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</si>
  <si>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</si>
  <si>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</si>
  <si>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</si>
  <si>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</si>
  <si>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</si>
  <si>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</si>
  <si>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</si>
  <si>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</si>
  <si>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</si>
  <si>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</si>
  <si>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</si>
  <si>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</si>
  <si>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</si>
  <si>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</si>
  <si>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</si>
  <si>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</si>
  <si>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</si>
  <si>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</si>
  <si>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</si>
  <si>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</si>
  <si>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</si>
  <si>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</si>
  <si>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</si>
  <si>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</si>
  <si>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</si>
  <si>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</si>
  <si>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</si>
  <si>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</si>
  <si>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</si>
  <si>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</si>
  <si>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</si>
  <si>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</si>
  <si>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</si>
  <si>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</si>
  <si>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</si>
  <si>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</si>
  <si>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</si>
  <si>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</si>
  <si>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</si>
  <si>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</si>
  <si>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</si>
  <si>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</si>
  <si>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</si>
  <si>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</si>
  <si>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</si>
  <si>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</si>
  <si>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</si>
  <si>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</si>
  <si>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</si>
  <si>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</si>
  <si>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</si>
  <si>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</si>
  <si>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</si>
  <si>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</si>
  <si>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</si>
  <si>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</si>
  <si>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</si>
  <si>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</si>
  <si>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</si>
  <si>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</si>
  <si>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</si>
  <si>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</si>
  <si>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</si>
  <si>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</si>
  <si>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</si>
  <si>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</si>
  <si>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</si>
  <si>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</si>
  <si>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</si>
  <si>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</si>
  <si>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</si>
  <si>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</si>
  <si>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</si>
  <si>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</si>
  <si>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</si>
  <si>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</si>
  <si>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</si>
  <si>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</si>
  <si>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</si>
  <si>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</si>
  <si>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</si>
  <si>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</si>
  <si>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</si>
  <si>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</si>
  <si>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</si>
  <si>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</si>
  <si>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</si>
  <si>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</si>
  <si>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</si>
  <si>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</si>
  <si>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</si>
  <si>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</si>
  <si>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</si>
  <si>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</si>
  <si>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</si>
  <si>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</si>
  <si>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</si>
  <si>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</si>
  <si>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</si>
  <si>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</si>
  <si>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</si>
  <si>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</si>
  <si>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</si>
  <si>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</si>
  <si>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</si>
  <si>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</si>
  <si>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</si>
  <si>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</si>
  <si>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</si>
  <si>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</si>
  <si>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</si>
  <si>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</si>
  <si>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</si>
  <si>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</si>
  <si>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</si>
  <si>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</si>
  <si>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</si>
  <si>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</si>
  <si>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</si>
  <si>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</si>
  <si>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</si>
  <si>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</si>
  <si>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</si>
  <si>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</si>
  <si>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</si>
  <si>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</si>
  <si>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</si>
  <si>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</si>
  <si>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</si>
  <si>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</si>
  <si>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</si>
  <si>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</si>
  <si>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</si>
  <si>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</si>
  <si>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</si>
  <si>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</si>
  <si>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</si>
  <si>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</si>
  <si>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</si>
  <si>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</si>
  <si>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</si>
  <si>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</si>
  <si>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</si>
  <si>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</si>
  <si>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</si>
  <si>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</si>
  <si>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</si>
  <si>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</si>
  <si>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</si>
  <si>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</si>
  <si>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</si>
  <si>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</si>
  <si>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</si>
  <si>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</si>
  <si>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</si>
  <si>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</si>
  <si>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</si>
  <si>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</si>
  <si>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</si>
  <si>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</si>
  <si>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</si>
  <si>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</si>
  <si>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</si>
  <si>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</si>
  <si>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</si>
  <si>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</si>
  <si>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</si>
  <si>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</si>
  <si>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</si>
  <si>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</si>
  <si>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</si>
  <si>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</si>
  <si>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</si>
  <si>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</si>
  <si>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</si>
  <si>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</si>
  <si>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</si>
  <si>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</si>
  <si>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</si>
  <si>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</si>
  <si>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</si>
  <si>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</si>
  <si>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</si>
  <si>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</si>
  <si>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</si>
  <si>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</si>
  <si>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</si>
  <si>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</si>
  <si>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</si>
  <si>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</si>
  <si>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</si>
  <si>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</si>
  <si>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</si>
  <si>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</si>
  <si>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</si>
  <si>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</si>
  <si>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</si>
  <si>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</si>
  <si>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</si>
  <si>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</si>
  <si>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</si>
  <si>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</si>
  <si>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</si>
  <si>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</si>
  <si>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</si>
  <si>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</si>
  <si>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</si>
  <si>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</si>
  <si>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</si>
  <si>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</si>
  <si>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</si>
  <si>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</si>
  <si>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</si>
  <si>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</si>
  <si>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</si>
  <si>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</si>
  <si>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</si>
  <si>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</si>
  <si>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</si>
  <si>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</si>
  <si>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</si>
  <si>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</si>
  <si>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</si>
  <si>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</si>
  <si>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</si>
  <si>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</si>
  <si>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</si>
  <si>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</si>
  <si>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</si>
  <si>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</si>
  <si>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</si>
  <si>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</si>
  <si>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</si>
  <si>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</si>
  <si>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</si>
  <si>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</si>
  <si>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</si>
  <si>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</si>
  <si>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</si>
  <si>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</si>
  <si>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</si>
  <si>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</si>
  <si>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</si>
  <si>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</si>
  <si>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</si>
  <si>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</si>
  <si>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</si>
  <si>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</si>
  <si>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</si>
  <si>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</si>
  <si>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</si>
  <si>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</si>
  <si>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</si>
  <si>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</si>
  <si>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</si>
  <si>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</si>
  <si>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</si>
  <si>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</si>
  <si>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</si>
  <si>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</si>
  <si>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</si>
  <si>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</si>
  <si>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</si>
  <si>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</si>
  <si>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</si>
  <si>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</si>
  <si>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</si>
  <si>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</si>
  <si>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</si>
  <si>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</si>
  <si>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</si>
  <si>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</si>
  <si>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</si>
  <si>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</si>
  <si>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</si>
  <si>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</si>
  <si>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</si>
  <si>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</si>
  <si>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</si>
  <si>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</si>
  <si>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</si>
  <si>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</si>
  <si>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</si>
  <si>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</si>
  <si>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</si>
  <si>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</si>
  <si>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</si>
  <si>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</si>
  <si>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</si>
  <si>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</si>
  <si>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</si>
  <si>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</si>
  <si>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</si>
  <si>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</si>
  <si>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</si>
  <si>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</si>
  <si>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</si>
  <si>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</si>
  <si>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</si>
  <si>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</si>
  <si>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</si>
  <si>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</si>
  <si>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</si>
  <si>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</si>
  <si>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</si>
  <si>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</si>
  <si>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</si>
  <si>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</si>
  <si>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</si>
  <si>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</si>
  <si>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</si>
  <si>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</si>
  <si>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</si>
  <si>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</si>
  <si>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</si>
  <si>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</si>
  <si>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</si>
  <si>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</si>
  <si>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</si>
  <si>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</si>
  <si>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</si>
  <si>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</si>
  <si>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</si>
  <si>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</si>
  <si>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</si>
  <si>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</si>
  <si>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</si>
  <si>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</si>
  <si>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</si>
  <si>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</si>
  <si>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</si>
  <si>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</si>
  <si>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</si>
  <si>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</si>
  <si>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</si>
  <si>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</si>
  <si>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</si>
  <si>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</si>
  <si>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</si>
  <si>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</si>
  <si>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</si>
  <si>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</si>
  <si>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</si>
  <si>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</si>
  <si>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</si>
  <si>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</si>
  <si>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</si>
  <si>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</si>
  <si>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</si>
  <si>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</si>
  <si>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</si>
  <si>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</si>
  <si>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</si>
  <si>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</si>
  <si>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</si>
  <si>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</si>
  <si>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</si>
  <si>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</si>
  <si>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</si>
  <si>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</si>
  <si>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</si>
  <si>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</si>
  <si>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</si>
  <si>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</si>
  <si>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</si>
  <si>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</si>
  <si>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</si>
  <si>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</si>
  <si>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</si>
  <si>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</si>
  <si>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</si>
  <si>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</si>
  <si>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</si>
  <si>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</si>
  <si>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</si>
  <si>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</si>
  <si>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</si>
  <si>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</si>
  <si>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</si>
  <si>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</si>
  <si>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</si>
  <si>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</si>
  <si>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</si>
  <si>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</si>
  <si>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</si>
  <si>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</si>
  <si>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</si>
  <si>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</si>
  <si>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</si>
  <si>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</si>
  <si>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</si>
  <si>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</si>
  <si>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</si>
  <si>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</si>
  <si>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</si>
  <si>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</si>
  <si>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</si>
  <si>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</si>
  <si>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</si>
  <si>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</si>
  <si>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</si>
  <si>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</si>
  <si>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</si>
  <si>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</si>
  <si>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</si>
  <si>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</si>
  <si>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</si>
  <si>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</si>
  <si>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</si>
  <si>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</si>
  <si>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</si>
  <si>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</si>
  <si>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</si>
  <si>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</si>
  <si>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</si>
  <si>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</si>
  <si>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</si>
  <si>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</si>
  <si>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</si>
  <si>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</si>
  <si>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</si>
  <si>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</si>
  <si>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</si>
  <si>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</si>
  <si>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</si>
  <si>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</si>
  <si>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</si>
  <si>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</si>
  <si>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</si>
  <si>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</si>
  <si>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</si>
  <si>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</si>
  <si>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</si>
  <si>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</si>
  <si>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</si>
  <si>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</si>
  <si>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</si>
  <si>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</si>
  <si>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</si>
  <si>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</si>
  <si>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</si>
  <si>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</si>
  <si>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</si>
  <si>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</si>
  <si>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</si>
  <si>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</si>
  <si>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</si>
  <si>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</si>
  <si>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</si>
  <si>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</si>
  <si>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</si>
  <si>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</si>
  <si>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</si>
  <si>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</si>
  <si>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</si>
  <si>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</si>
  <si>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</si>
  <si>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</si>
  <si>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</si>
  <si>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</si>
  <si>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</si>
  <si>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</si>
  <si>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</si>
  <si>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</si>
  <si>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</si>
  <si>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</si>
  <si>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</si>
  <si>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</si>
  <si>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</si>
  <si>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</si>
  <si>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</si>
  <si>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</si>
  <si>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</si>
  <si>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</si>
  <si>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</si>
  <si>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</si>
  <si>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</si>
  <si>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</si>
  <si>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</si>
  <si>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</si>
  <si>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</si>
  <si>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</si>
  <si>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</si>
  <si>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</si>
  <si>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</si>
  <si>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</si>
  <si>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</si>
  <si>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</si>
  <si>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</si>
  <si>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</si>
  <si>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</si>
  <si>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</si>
  <si>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</si>
  <si>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</si>
  <si>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</si>
  <si>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</si>
  <si>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</si>
  <si>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</si>
  <si>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</si>
  <si>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</si>
  <si>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</si>
  <si>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</si>
  <si>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</si>
  <si>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</si>
  <si>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</si>
  <si>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</si>
  <si>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</si>
  <si>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</si>
  <si>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</si>
  <si>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</si>
  <si>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</si>
  <si>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</si>
  <si>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</si>
  <si>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</si>
  <si>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</si>
  <si>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</si>
  <si>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</si>
  <si>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</si>
  <si>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</si>
  <si>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</si>
  <si>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</si>
  <si>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</si>
  <si>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</si>
  <si>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</si>
  <si>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</si>
  <si>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</si>
  <si>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</si>
  <si>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</si>
  <si>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</si>
  <si>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</si>
  <si>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</si>
  <si>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</si>
  <si>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</si>
  <si>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</si>
  <si>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</si>
  <si>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</si>
  <si>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</si>
  <si>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</si>
  <si>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</si>
  <si>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</si>
  <si>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</si>
  <si>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</si>
  <si>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</si>
  <si>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</si>
  <si>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</si>
  <si>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</si>
  <si>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</si>
  <si>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</si>
  <si>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</si>
  <si>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</si>
  <si>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</si>
  <si>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</si>
  <si>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</si>
  <si>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</si>
  <si>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</si>
  <si>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</si>
  <si>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</si>
  <si>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</si>
  <si>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</si>
  <si>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</si>
  <si>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</si>
  <si>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</si>
  <si>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</si>
  <si>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</si>
  <si>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</si>
  <si>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</si>
  <si>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</si>
  <si>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</si>
  <si>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</si>
  <si>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</si>
  <si>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</si>
  <si>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</si>
  <si>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</si>
  <si>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</si>
  <si>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</si>
  <si>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</si>
  <si>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</si>
  <si>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</si>
  <si>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</si>
  <si>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</si>
  <si>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</si>
  <si>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</si>
  <si>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</si>
  <si>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</si>
  <si>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</si>
  <si>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</si>
  <si>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</si>
  <si>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</si>
  <si>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</si>
  <si>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</si>
  <si>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</si>
  <si>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</si>
  <si>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</si>
  <si>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</si>
  <si>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</si>
  <si>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</si>
  <si>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</si>
  <si>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</si>
  <si>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</si>
  <si>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</si>
  <si>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</si>
  <si>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</si>
  <si>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</si>
  <si>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</si>
  <si>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</si>
  <si>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</si>
  <si>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</si>
  <si>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</si>
  <si>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</si>
  <si>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</si>
  <si>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</si>
  <si>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</si>
  <si>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</si>
  <si>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</si>
  <si>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</si>
  <si>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</si>
  <si>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</si>
  <si>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</si>
  <si>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</si>
  <si>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</si>
  <si>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</si>
  <si>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</si>
  <si>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</si>
  <si>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</si>
  <si>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</si>
  <si>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</si>
  <si>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</si>
  <si>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</si>
  <si>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</si>
  <si>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</si>
  <si>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</si>
  <si>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</si>
  <si>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</si>
  <si>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</si>
  <si>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</si>
  <si>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</si>
  <si>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</si>
  <si>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</si>
  <si>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</si>
  <si>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</si>
  <si>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</si>
  <si>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</si>
  <si>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</si>
  <si>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</si>
  <si>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</si>
  <si>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</si>
  <si>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</si>
  <si>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</si>
  <si>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</si>
  <si>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</si>
  <si>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</si>
  <si>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</si>
  <si>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</si>
  <si>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</si>
  <si>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</si>
  <si>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</si>
  <si>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</si>
  <si>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</si>
  <si>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</si>
  <si>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</si>
  <si>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</si>
  <si>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</si>
  <si>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</si>
  <si>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</si>
  <si>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</si>
  <si>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</si>
  <si>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</si>
  <si>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</si>
  <si>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</si>
  <si>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</si>
  <si>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</si>
  <si>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</si>
  <si>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</si>
  <si>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</si>
  <si>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</si>
  <si>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</si>
  <si>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</si>
  <si>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</si>
  <si>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</si>
  <si>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</si>
  <si>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</si>
  <si>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</si>
  <si>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</si>
  <si>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</si>
  <si>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</si>
  <si>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</si>
  <si>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</si>
  <si>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</si>
  <si>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</si>
  <si>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</si>
  <si>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</si>
  <si>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</si>
  <si>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</si>
  <si>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</si>
  <si>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</si>
  <si>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</si>
  <si>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</si>
  <si>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</si>
  <si>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</si>
  <si>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</si>
  <si>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</si>
  <si>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</si>
  <si>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</si>
  <si>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</si>
  <si>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</si>
  <si>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</si>
  <si>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</si>
  <si>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</si>
  <si>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</si>
  <si>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</si>
  <si>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</si>
  <si>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</si>
  <si>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</si>
  <si>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</si>
  <si>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</si>
  <si>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</si>
  <si>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</si>
  <si>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</si>
  <si>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</si>
  <si>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</si>
  <si>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</si>
  <si>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</si>
  <si>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</si>
  <si>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</si>
  <si>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</si>
  <si>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</si>
  <si>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</si>
  <si>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</si>
  <si>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</si>
  <si>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</si>
  <si>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</si>
  <si>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</si>
  <si>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</si>
  <si>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</si>
  <si>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</si>
  <si>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</si>
  <si>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</si>
  <si>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</si>
  <si>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</si>
  <si>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</si>
  <si>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</si>
  <si>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</si>
  <si>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</si>
  <si>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</si>
  <si>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</si>
  <si>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</si>
  <si>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</si>
  <si>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</si>
  <si>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</si>
  <si>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</si>
  <si>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</si>
  <si>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</si>
  <si>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</si>
  <si>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</si>
  <si>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</si>
  <si>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</si>
  <si>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</si>
  <si>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</si>
  <si>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</si>
  <si>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</si>
  <si>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</si>
  <si>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</si>
  <si>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</si>
  <si>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</si>
  <si>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</si>
  <si>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</si>
  <si>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</si>
  <si>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</si>
  <si>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</si>
  <si>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</si>
  <si>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</si>
  <si>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</si>
  <si>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</si>
  <si>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</si>
  <si>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</si>
  <si>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</si>
  <si>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</si>
  <si>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</si>
  <si>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</si>
  <si>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</si>
  <si>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</si>
  <si>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</si>
  <si>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</si>
  <si>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</si>
  <si>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</si>
  <si>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</si>
  <si>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</si>
  <si>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</si>
  <si>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</si>
  <si>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</si>
  <si>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</si>
  <si>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</si>
  <si>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</si>
  <si>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</si>
  <si>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</si>
  <si>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</si>
  <si>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</si>
  <si>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</si>
  <si>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</si>
  <si>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</si>
  <si>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</si>
  <si>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</si>
  <si>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</si>
  <si>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</si>
  <si>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</si>
  <si>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</si>
  <si>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</si>
  <si>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</si>
  <si>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</si>
  <si>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</si>
  <si>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</si>
  <si>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</si>
  <si>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</si>
  <si>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</si>
  <si>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</si>
  <si>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</si>
  <si>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</si>
  <si>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</si>
  <si>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</si>
  <si>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</si>
  <si>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</si>
  <si>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</si>
  <si>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</si>
  <si>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</si>
  <si>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</si>
  <si>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</si>
  <si>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</si>
  <si>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</si>
  <si>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</si>
  <si>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</si>
  <si>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</si>
  <si>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</si>
  <si>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</si>
  <si>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</si>
  <si>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</si>
  <si>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</si>
  <si>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</si>
  <si>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</si>
  <si>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</si>
  <si>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</si>
  <si>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</si>
  <si>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</si>
  <si>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</si>
  <si>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</si>
  <si>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</si>
  <si>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</si>
  <si>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</si>
  <si>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</si>
  <si>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</si>
  <si>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</si>
  <si>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</si>
  <si>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</si>
  <si>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</si>
  <si>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</si>
  <si>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</si>
  <si>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</si>
  <si>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</si>
  <si>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</si>
  <si>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</si>
  <si>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</si>
  <si>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</si>
  <si>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</si>
  <si>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</si>
  <si>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</si>
  <si>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</si>
  <si>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</si>
  <si>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</si>
  <si>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</si>
  <si>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</si>
  <si>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</si>
  <si>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</si>
  <si>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</si>
  <si>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</si>
  <si>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</si>
  <si>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</si>
  <si>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</si>
  <si>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</si>
  <si>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</si>
  <si>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</si>
  <si>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</si>
  <si>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</si>
  <si>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</si>
  <si>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</si>
  <si>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</si>
  <si>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</si>
  <si>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</si>
  <si>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</si>
  <si>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</si>
  <si>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</si>
  <si>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</si>
  <si>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</si>
  <si>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</si>
  <si>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</si>
  <si>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</si>
  <si>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</si>
  <si>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</si>
  <si>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</si>
  <si>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</si>
  <si>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</si>
  <si>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</si>
  <si>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</si>
  <si>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</si>
  <si>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</si>
  <si>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</si>
  <si>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</si>
  <si>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</si>
  <si>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</si>
  <si>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</si>
  <si>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</si>
  <si>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</si>
  <si>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</si>
  <si>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</si>
  <si>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</si>
  <si>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</si>
  <si>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</si>
  <si>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</si>
  <si>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</si>
  <si>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</si>
  <si>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</si>
  <si>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</si>
  <si>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</si>
  <si>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</si>
  <si>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</si>
  <si>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</si>
  <si>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</si>
  <si>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</si>
  <si>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</si>
  <si>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</si>
  <si>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</si>
  <si>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</si>
  <si>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</si>
  <si>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</si>
  <si>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</si>
  <si>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</si>
  <si>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</si>
  <si>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</si>
  <si>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</si>
  <si>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</si>
  <si>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</si>
  <si>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</si>
  <si>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</si>
  <si>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</si>
  <si>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</si>
  <si>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</si>
  <si>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</si>
  <si>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</si>
  <si>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</si>
  <si>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</si>
  <si>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</si>
  <si>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</si>
  <si>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</si>
  <si>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</si>
  <si>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</si>
  <si>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</si>
  <si>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</si>
  <si>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</si>
  <si>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</si>
  <si>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</si>
  <si>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</si>
  <si>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</si>
  <si>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</si>
  <si>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</si>
  <si>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</si>
  <si>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</si>
  <si>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</si>
  <si>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</si>
  <si>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</si>
  <si>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</si>
  <si>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</si>
  <si>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</si>
  <si>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</si>
  <si>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</si>
  <si>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</si>
  <si>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</si>
  <si>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</si>
  <si>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</si>
  <si>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</si>
  <si>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</si>
  <si>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</si>
  <si>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</si>
  <si>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</si>
  <si>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</si>
  <si>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</si>
  <si>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</si>
  <si>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</si>
  <si>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</si>
  <si>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</si>
  <si>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</si>
  <si>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</si>
  <si>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</si>
  <si>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</si>
  <si>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</si>
  <si>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</si>
  <si>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</si>
  <si>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</si>
  <si>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</si>
  <si>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</si>
  <si>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</si>
  <si>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</si>
  <si>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</si>
  <si>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</si>
  <si>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</si>
  <si>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</si>
  <si>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</si>
  <si>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</si>
  <si>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</si>
  <si>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</si>
  <si>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</si>
  <si>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</si>
  <si>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</si>
  <si>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</si>
  <si>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</si>
  <si>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</si>
  <si>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</si>
  <si>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</si>
  <si>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</si>
  <si>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</si>
  <si>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</si>
  <si>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</si>
  <si>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</si>
  <si>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</si>
  <si>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</si>
  <si>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</si>
  <si>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</si>
  <si>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</si>
  <si>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</si>
  <si>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</si>
  <si>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</si>
  <si>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</si>
  <si>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</si>
  <si>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</si>
  <si>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</si>
  <si>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</si>
  <si>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</si>
  <si>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</si>
  <si>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</si>
  <si>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</si>
  <si>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</si>
  <si>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</si>
  <si>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</si>
  <si>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</si>
  <si>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</si>
  <si>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</si>
  <si>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</si>
  <si>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</si>
  <si>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</si>
  <si>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</si>
  <si>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</si>
  <si>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</si>
  <si>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</si>
  <si>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</si>
  <si>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</si>
  <si>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</si>
  <si>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</si>
  <si>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</si>
  <si>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</si>
  <si>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</si>
  <si>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</si>
  <si>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</si>
  <si>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</si>
  <si>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</si>
  <si>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</si>
  <si>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</si>
  <si>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</si>
  <si>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</si>
  <si>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</si>
  <si>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</si>
  <si>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</si>
  <si>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</si>
  <si>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</si>
  <si>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</si>
  <si>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</si>
  <si>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</si>
  <si>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</si>
  <si>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</si>
  <si>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</si>
  <si>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</si>
  <si>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</si>
  <si>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</si>
  <si>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</si>
  <si>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</si>
  <si>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</si>
  <si>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</si>
  <si>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</si>
  <si>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</si>
  <si>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</si>
  <si>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</si>
  <si>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</si>
  <si>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</si>
  <si>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</si>
  <si>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</si>
  <si>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</si>
  <si>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</si>
  <si>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</si>
  <si>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</si>
  <si>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</si>
  <si>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</si>
  <si>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</si>
  <si>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</si>
  <si>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</si>
  <si>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</si>
  <si>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</si>
  <si>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</si>
  <si>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</si>
  <si>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</si>
  <si>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</si>
  <si>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</si>
  <si>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</si>
  <si>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</si>
  <si>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</si>
  <si>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</si>
  <si>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</si>
  <si>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</si>
  <si>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</si>
  <si>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</si>
  <si>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</si>
  <si>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</si>
  <si>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</si>
  <si>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</si>
  <si>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</si>
  <si>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</si>
  <si>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</si>
  <si>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</si>
  <si>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</si>
  <si>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</si>
  <si>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</si>
  <si>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</si>
  <si>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</si>
  <si>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</si>
  <si>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</si>
  <si>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</si>
  <si>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</si>
  <si>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</si>
  <si>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</si>
  <si>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</si>
  <si>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</si>
  <si>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</si>
  <si>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</si>
  <si>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</si>
  <si>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</si>
  <si>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</si>
  <si>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</si>
  <si>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</si>
  <si>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</si>
  <si>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</si>
  <si>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</si>
  <si>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</si>
  <si>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</si>
  <si>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</si>
  <si>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</si>
  <si>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</si>
  <si>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</si>
  <si>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</si>
  <si>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</si>
  <si>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</si>
  <si>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</si>
  <si>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</si>
  <si>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</si>
  <si>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</si>
  <si>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</si>
  <si>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</si>
  <si>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</si>
  <si>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</si>
  <si>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</si>
  <si>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</si>
  <si>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</si>
  <si>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</si>
  <si>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</si>
  <si>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</si>
  <si>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</si>
  <si>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</si>
  <si>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</si>
  <si>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</si>
  <si>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</si>
  <si>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</si>
  <si>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</si>
  <si>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</si>
  <si>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</si>
  <si>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</si>
  <si>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</si>
  <si>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</si>
  <si>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</si>
  <si>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</si>
  <si>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</si>
  <si>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</si>
  <si>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</si>
  <si>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</si>
  <si>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</si>
  <si>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</si>
  <si>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</si>
  <si>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</si>
  <si>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</si>
  <si>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</si>
  <si>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</si>
  <si>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</si>
  <si>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</si>
  <si>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</si>
  <si>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</si>
  <si>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</si>
  <si>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</si>
  <si>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</si>
  <si>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</si>
  <si>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</si>
  <si>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</si>
  <si>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</si>
  <si>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</si>
  <si>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</si>
  <si>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</si>
  <si>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</si>
  <si>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</si>
  <si>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</si>
  <si>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</si>
  <si>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</si>
  <si>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</si>
  <si>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</si>
  <si>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</si>
  <si>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</si>
  <si>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</si>
  <si>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</si>
  <si>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</si>
  <si>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</si>
  <si>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</si>
  <si>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</si>
  <si>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</si>
  <si>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</si>
  <si>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</si>
  <si>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</si>
  <si>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</si>
  <si>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</si>
  <si>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</si>
  <si>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</si>
  <si>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</si>
  <si>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</si>
  <si>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</si>
  <si>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</si>
  <si>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</si>
  <si>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</si>
  <si>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</si>
  <si>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</si>
  <si>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</si>
  <si>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</si>
  <si>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</si>
  <si>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</si>
  <si>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</si>
  <si>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</si>
  <si>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</si>
  <si>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</si>
  <si>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</si>
  <si>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</si>
  <si>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</si>
  <si>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</si>
  <si>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</si>
  <si>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</si>
  <si>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</si>
  <si>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</si>
  <si>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</si>
  <si>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</si>
  <si>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</si>
  <si>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</si>
  <si>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</si>
  <si>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</si>
  <si>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</si>
  <si>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</si>
  <si>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</si>
  <si>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</si>
  <si>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</si>
  <si>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</si>
  <si>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</si>
  <si>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</si>
  <si>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</si>
  <si>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</si>
  <si>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</si>
  <si>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</si>
  <si>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</si>
  <si>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</si>
  <si>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</si>
  <si>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</si>
  <si>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</si>
  <si>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</si>
  <si>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</si>
  <si>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</si>
  <si>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</si>
  <si>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</si>
  <si>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</si>
  <si>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</si>
  <si>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</si>
  <si>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</si>
  <si>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</si>
  <si>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</si>
  <si>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</si>
  <si>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</si>
  <si>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</si>
  <si>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</si>
  <si>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</si>
  <si>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</si>
  <si>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</si>
  <si>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</si>
  <si>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</si>
  <si>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</si>
  <si>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</si>
  <si>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</si>
  <si>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</si>
  <si>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</si>
  <si>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</si>
  <si>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</si>
  <si>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</si>
  <si>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</si>
  <si>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</si>
  <si>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</si>
  <si>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</si>
  <si>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</si>
  <si>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</si>
  <si>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</si>
  <si>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</si>
  <si>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</si>
  <si>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</si>
  <si>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</si>
  <si>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</si>
  <si>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</si>
  <si>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</si>
  <si>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</si>
  <si>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</si>
  <si>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</si>
  <si>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</si>
  <si>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</si>
  <si>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</si>
  <si>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</si>
  <si>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</si>
  <si>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</si>
  <si>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</si>
  <si>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</si>
  <si>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</si>
  <si>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</si>
  <si>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</si>
  <si>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</si>
  <si>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</si>
  <si>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</si>
  <si>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</si>
  <si>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</si>
  <si>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</si>
  <si>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</si>
  <si>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</si>
  <si>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</si>
  <si>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</si>
  <si>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</si>
  <si>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</si>
  <si>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</si>
  <si>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</si>
  <si>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</si>
  <si>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</si>
  <si>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</si>
  <si>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</si>
  <si>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</si>
  <si>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</si>
  <si>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</si>
  <si>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</si>
  <si>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</si>
  <si>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</si>
  <si>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</si>
  <si>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</si>
  <si>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</si>
  <si>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</si>
  <si>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</si>
  <si>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</si>
  <si>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</si>
  <si>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</si>
  <si>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</si>
  <si>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</si>
  <si>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</si>
  <si>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</si>
  <si>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</si>
  <si>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</si>
  <si>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</si>
  <si>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</si>
  <si>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</si>
  <si>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</si>
  <si>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</si>
  <si>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</si>
  <si>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</si>
  <si>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</si>
  <si>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</si>
  <si>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</si>
  <si>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</si>
  <si>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</si>
  <si>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</si>
  <si>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</si>
  <si>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</si>
  <si>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</si>
  <si>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</si>
  <si>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</si>
  <si>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</si>
  <si>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</si>
  <si>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</si>
  <si>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</si>
  <si>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</si>
  <si>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</si>
  <si>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</si>
  <si>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</si>
  <si>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</si>
  <si>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</si>
  <si>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</si>
  <si>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</si>
  <si>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</si>
  <si>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</si>
  <si>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</si>
  <si>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</si>
  <si>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</si>
  <si>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</si>
  <si>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</si>
  <si>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</si>
  <si>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</si>
  <si>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</si>
  <si>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</si>
  <si>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</si>
  <si>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</si>
  <si>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</si>
  <si>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</si>
  <si>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</si>
  <si>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</si>
  <si>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</si>
  <si>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</si>
  <si>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</si>
  <si>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</si>
  <si>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</si>
  <si>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</si>
  <si>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</si>
  <si>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</si>
  <si>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</si>
  <si>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</si>
  <si>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</si>
  <si>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</si>
  <si>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</si>
  <si>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</si>
  <si>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</si>
  <si>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</si>
  <si>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</si>
  <si>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</si>
  <si>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</si>
  <si>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</si>
  <si>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</si>
  <si>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</si>
  <si>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</si>
  <si>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</si>
  <si>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</si>
  <si>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</si>
  <si>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</si>
  <si>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</si>
  <si>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</si>
  <si>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</si>
  <si>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</si>
  <si>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</si>
  <si>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</si>
  <si>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</si>
  <si>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</si>
  <si>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</si>
  <si>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</si>
  <si>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</si>
  <si>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</si>
  <si>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</si>
  <si>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</si>
  <si>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</si>
  <si>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</si>
  <si>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</si>
  <si>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</si>
  <si>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</si>
  <si>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</si>
  <si>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</si>
  <si>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</si>
  <si>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</si>
  <si>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</si>
  <si>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</si>
  <si>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</si>
  <si>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</si>
  <si>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</si>
  <si>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</si>
  <si>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</si>
  <si>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</si>
  <si>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</si>
  <si>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</si>
  <si>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</si>
  <si>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</si>
  <si>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</si>
  <si>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</si>
  <si>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</si>
  <si>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</si>
  <si>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</si>
  <si>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</si>
  <si>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</si>
  <si>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</si>
  <si>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</si>
  <si>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</si>
  <si>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</si>
  <si>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</si>
  <si>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</si>
  <si>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</si>
  <si>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</si>
  <si>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</si>
  <si>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</si>
  <si>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</si>
  <si>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</si>
  <si>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</si>
  <si>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</si>
  <si>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</si>
  <si>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</si>
  <si>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</si>
  <si>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</si>
  <si>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</si>
  <si>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</si>
  <si>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</si>
  <si>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</si>
  <si>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</si>
  <si>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</si>
  <si>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</si>
  <si>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</si>
  <si>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</si>
  <si>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</si>
  <si>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</si>
  <si>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</si>
  <si>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</si>
  <si>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</si>
  <si>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</si>
  <si>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</si>
  <si>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</si>
  <si>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</si>
  <si>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</si>
  <si>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</si>
  <si>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</si>
  <si>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</si>
  <si>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</si>
  <si>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</si>
  <si>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</si>
  <si>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</si>
  <si>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</si>
  <si>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</si>
  <si>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</si>
  <si>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</si>
  <si>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</si>
  <si>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</si>
  <si>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</si>
  <si>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</si>
  <si>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</si>
  <si>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</si>
  <si>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</si>
  <si>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</si>
  <si>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</si>
  <si>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</si>
  <si>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</si>
  <si>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</si>
  <si>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</si>
  <si>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</si>
  <si>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</si>
  <si>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</si>
  <si>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</si>
  <si>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</si>
  <si>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</si>
  <si>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</si>
  <si>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</si>
  <si>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</si>
  <si>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</si>
  <si>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</si>
  <si>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</si>
  <si>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</si>
  <si>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</si>
  <si>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</si>
  <si>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</si>
  <si>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</si>
  <si>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</si>
  <si>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</si>
  <si>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</si>
  <si>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</si>
  <si>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</si>
  <si>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</si>
  <si>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</si>
  <si>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</si>
  <si>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</si>
  <si>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</si>
  <si>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</si>
  <si>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</si>
  <si>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</si>
  <si>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</si>
  <si>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</si>
  <si>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</si>
  <si>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</si>
  <si>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</si>
  <si>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</si>
  <si>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</si>
  <si>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</si>
  <si>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</si>
  <si>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</si>
  <si>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</si>
  <si>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</si>
  <si>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</si>
  <si>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</si>
  <si>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</si>
  <si>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</si>
  <si>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</si>
  <si>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</si>
  <si>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</si>
  <si>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</si>
  <si>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</si>
  <si>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</si>
  <si>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</si>
  <si>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</si>
  <si>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</si>
  <si>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</si>
  <si>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</si>
  <si>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</si>
  <si>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</si>
  <si>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</si>
  <si>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</si>
  <si>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</si>
  <si>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</si>
  <si>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</si>
  <si>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</si>
  <si>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</si>
  <si>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</si>
  <si>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</si>
  <si>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</si>
  <si>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</si>
  <si>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</si>
  <si>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</si>
  <si>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</si>
  <si>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</si>
  <si>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</si>
  <si>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</si>
  <si>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</si>
  <si>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</si>
  <si>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</si>
  <si>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</si>
  <si>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</si>
  <si>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</si>
  <si>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</si>
  <si>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</si>
  <si>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</si>
  <si>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</si>
  <si>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</si>
  <si>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</si>
  <si>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</si>
  <si>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</si>
  <si>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</si>
  <si>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</si>
  <si>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</si>
  <si>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</si>
  <si>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</si>
  <si>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</si>
  <si>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</si>
  <si>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</si>
  <si>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</si>
  <si>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</si>
  <si>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</si>
  <si>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</si>
  <si>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</si>
  <si>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</si>
  <si>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</si>
  <si>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</si>
  <si>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</si>
  <si>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</si>
  <si>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</si>
  <si>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</si>
  <si>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</si>
  <si>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</si>
  <si>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</si>
  <si>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</si>
  <si>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</si>
  <si>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</si>
  <si>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</si>
  <si>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</si>
  <si>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</si>
  <si>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</si>
  <si>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</si>
  <si>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</si>
  <si>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</si>
  <si>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</si>
  <si>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</si>
  <si>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</si>
  <si>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</si>
  <si>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</si>
  <si>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</si>
  <si>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</si>
  <si>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</si>
  <si>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</si>
  <si>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</si>
  <si>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</si>
  <si>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</si>
  <si>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</si>
  <si>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</si>
  <si>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</si>
  <si>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</si>
  <si>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</si>
  <si>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</si>
  <si>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</si>
  <si>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</si>
  <si>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</si>
  <si>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</si>
  <si>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</si>
  <si>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</si>
  <si>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</si>
  <si>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</si>
  <si>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</si>
  <si>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</si>
  <si>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</si>
  <si>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</si>
  <si>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</si>
  <si>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</si>
  <si>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</si>
  <si>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</si>
  <si>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</si>
  <si>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</si>
  <si>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</si>
  <si>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</si>
  <si>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</si>
  <si>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</si>
  <si>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</si>
  <si>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</si>
  <si>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</si>
  <si>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</si>
  <si>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</si>
  <si>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</si>
  <si>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</si>
  <si>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</si>
  <si>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</si>
  <si>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</si>
  <si>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</si>
  <si>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</si>
  <si>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</si>
  <si>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</si>
  <si>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</si>
  <si>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</si>
  <si>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</si>
  <si>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</si>
  <si>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</si>
  <si>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</si>
  <si>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</si>
  <si>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</si>
  <si>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</si>
  <si>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</si>
  <si>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</si>
  <si>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</si>
  <si>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</si>
  <si>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</si>
  <si>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</si>
  <si>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</si>
  <si>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</si>
  <si>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</si>
  <si>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</si>
  <si>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</si>
  <si>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</si>
  <si>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</si>
  <si>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</si>
  <si>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</si>
  <si>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</si>
  <si>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</si>
  <si>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</si>
  <si>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</si>
  <si>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</si>
  <si>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</si>
  <si>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</si>
  <si>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</si>
  <si>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</si>
  <si>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</si>
  <si>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</si>
  <si>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</si>
  <si>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</si>
  <si>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</si>
  <si>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</si>
  <si>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</si>
  <si>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</si>
  <si>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</si>
  <si>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</si>
  <si>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</si>
  <si>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</si>
  <si>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</si>
  <si>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</si>
  <si>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</si>
  <si>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</si>
  <si>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</si>
  <si>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</si>
  <si>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</si>
  <si>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</si>
  <si>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</si>
  <si>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</si>
  <si>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</si>
  <si>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</si>
  <si>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</si>
  <si>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</si>
  <si>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</si>
  <si>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</si>
  <si>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</si>
  <si>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</si>
  <si>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</si>
  <si>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</si>
  <si>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</si>
  <si>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</si>
  <si>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</si>
  <si>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</si>
  <si>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</si>
  <si>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</si>
  <si>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</si>
  <si>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</si>
  <si>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</si>
  <si>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</si>
  <si>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</si>
  <si>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</si>
  <si>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</si>
  <si>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</si>
  <si>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</si>
  <si>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</si>
  <si>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</si>
  <si>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</si>
  <si>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</si>
  <si>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</si>
  <si>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</si>
  <si>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</si>
  <si>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</si>
  <si>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</si>
  <si>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</si>
  <si>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</si>
  <si>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</si>
  <si>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</si>
  <si>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</si>
  <si>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</si>
  <si>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</si>
  <si>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</si>
  <si>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</si>
  <si>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</si>
  <si>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</si>
  <si>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</si>
  <si>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</si>
  <si>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</si>
  <si>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</si>
  <si>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</si>
  <si>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</si>
  <si>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</si>
  <si>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</si>
  <si>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</si>
  <si>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</si>
  <si>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</si>
  <si>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</si>
  <si>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</si>
  <si>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</si>
  <si>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</si>
  <si>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</si>
  <si>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</si>
  <si>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</si>
  <si>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</si>
  <si>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</si>
  <si>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</si>
  <si>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</si>
  <si>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</si>
  <si>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</si>
  <si>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</si>
  <si>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</si>
  <si>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</si>
  <si>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</si>
  <si>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</si>
  <si>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</si>
  <si>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</si>
  <si>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</si>
  <si>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</si>
  <si>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</si>
  <si>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</si>
  <si>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</si>
  <si>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</si>
  <si>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</si>
  <si>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</si>
  <si>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</si>
  <si>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</si>
  <si>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</si>
  <si>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</si>
  <si>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</si>
  <si>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</si>
  <si>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</si>
  <si>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</si>
  <si>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</si>
  <si>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</si>
  <si>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</si>
  <si>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</si>
  <si>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</si>
  <si>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</si>
  <si>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</si>
  <si>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</si>
  <si>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</si>
  <si>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</si>
  <si>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</si>
  <si>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</si>
  <si>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</si>
  <si>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</si>
  <si>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</si>
  <si>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</si>
  <si>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</si>
  <si>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</si>
  <si>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</si>
  <si>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</si>
  <si>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</si>
  <si>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</si>
  <si>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</si>
  <si>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</si>
  <si>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</si>
  <si>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</si>
  <si>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</si>
  <si>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</si>
  <si>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</si>
  <si>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</si>
  <si>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</si>
  <si>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</si>
  <si>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</si>
  <si>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</si>
  <si>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</si>
  <si>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</si>
  <si>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</si>
  <si>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</si>
  <si>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</si>
  <si>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</si>
  <si>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</si>
  <si>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</si>
  <si>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</si>
  <si>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</si>
  <si>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</si>
  <si>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</si>
  <si>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</si>
  <si>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</si>
  <si>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</si>
  <si>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</si>
  <si>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</si>
  <si>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</si>
  <si>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</si>
  <si>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</si>
  <si>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</si>
  <si>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</si>
  <si>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</si>
  <si>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</si>
  <si>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</si>
  <si>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</si>
  <si>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</si>
  <si>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</si>
  <si>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</si>
  <si>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</si>
  <si>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</si>
  <si>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</si>
  <si>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</si>
  <si>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</si>
  <si>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</si>
  <si>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</si>
  <si>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</si>
  <si>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</si>
  <si>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</si>
  <si>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</si>
  <si>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</si>
  <si>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</si>
  <si>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</si>
  <si>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</si>
  <si>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</si>
  <si>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</si>
  <si>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</si>
  <si>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</si>
  <si>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</si>
  <si>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</si>
  <si>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</si>
  <si>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</si>
  <si>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</si>
  <si>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</si>
  <si>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</si>
  <si>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</si>
  <si>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</si>
  <si>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</si>
  <si>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</si>
  <si>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</si>
  <si>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</si>
  <si>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</si>
  <si>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</si>
  <si>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</si>
  <si>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</si>
  <si>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</si>
  <si>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</si>
  <si>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</si>
  <si>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</si>
  <si>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</si>
  <si>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</si>
  <si>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</si>
  <si>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</si>
  <si>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</si>
  <si>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</si>
  <si>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</si>
  <si>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</si>
  <si>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</si>
  <si>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</si>
  <si>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</si>
  <si>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</si>
  <si>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</si>
  <si>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</si>
  <si>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</si>
  <si>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</si>
  <si>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</si>
  <si>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</si>
  <si>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</si>
  <si>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</si>
  <si>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</si>
  <si>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</si>
  <si>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</si>
  <si>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</si>
  <si>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</si>
  <si>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</si>
  <si>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</si>
  <si>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</si>
  <si>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</si>
  <si>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</si>
  <si>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</si>
  <si>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</si>
  <si>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</si>
  <si>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</si>
  <si>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</si>
  <si>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</si>
  <si>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</si>
  <si>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</si>
  <si>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</si>
  <si>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</si>
  <si>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</si>
  <si>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</si>
  <si>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</si>
  <si>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</si>
  <si>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</si>
  <si>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</si>
  <si>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</si>
  <si>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</si>
  <si>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</si>
  <si>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</si>
  <si>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</si>
  <si>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</si>
  <si>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</si>
  <si>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</si>
  <si>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</si>
  <si>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</si>
  <si>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</si>
  <si>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</si>
  <si>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</si>
  <si>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</si>
  <si>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</si>
  <si>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</si>
  <si>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</si>
  <si>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</si>
  <si>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</si>
  <si>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</si>
  <si>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</si>
  <si>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</si>
  <si>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</si>
  <si>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</si>
  <si>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</si>
  <si>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</si>
  <si>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</si>
  <si>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</si>
  <si>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</si>
  <si>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</si>
  <si>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</si>
  <si>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</si>
  <si>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</si>
  <si>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</si>
  <si>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</si>
  <si>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</si>
  <si>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</si>
  <si>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</si>
  <si>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</si>
  <si>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</si>
  <si>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</si>
  <si>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</si>
  <si>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</si>
  <si>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</si>
  <si>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</si>
  <si>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</si>
  <si>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</si>
  <si>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</si>
  <si>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</si>
  <si>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</si>
  <si>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</si>
  <si>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</si>
  <si>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</si>
  <si>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</si>
  <si>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</si>
  <si>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</si>
  <si>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</si>
  <si>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</si>
  <si>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</si>
  <si>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</si>
  <si>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</si>
  <si>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</si>
  <si>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</si>
  <si>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</si>
  <si>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</si>
  <si>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</si>
  <si>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</si>
  <si>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</si>
  <si>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</si>
  <si>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</si>
  <si>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</si>
  <si>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</si>
  <si>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</si>
  <si>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</si>
  <si>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</si>
  <si>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</si>
  <si>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</si>
  <si>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</si>
  <si>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</si>
  <si>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</si>
  <si>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</si>
  <si>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</si>
  <si>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</si>
  <si>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</si>
  <si>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</si>
  <si>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</si>
  <si>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</si>
  <si>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</si>
  <si>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</si>
  <si>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</si>
  <si>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</si>
  <si>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</si>
  <si>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</si>
  <si>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</si>
  <si>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</si>
  <si>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</si>
  <si>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</si>
  <si>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</si>
  <si>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</si>
  <si>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</si>
  <si>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</si>
  <si>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</si>
  <si>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</si>
  <si>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</si>
  <si>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</si>
  <si>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</si>
  <si>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</si>
  <si>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</si>
  <si>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</si>
  <si>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</si>
  <si>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</si>
  <si>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</si>
  <si>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</si>
  <si>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</si>
  <si>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</si>
  <si>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</si>
  <si>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</si>
  <si>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</si>
  <si>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</si>
  <si>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</si>
  <si>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</si>
  <si>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</si>
  <si>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</si>
  <si>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</si>
  <si>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</si>
  <si>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</si>
  <si>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</si>
  <si>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</si>
  <si>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</si>
  <si>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</si>
  <si>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</si>
  <si>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</si>
  <si>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</si>
  <si>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</si>
  <si>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</si>
  <si>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</si>
  <si>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</si>
  <si>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</si>
  <si>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</si>
  <si>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</si>
  <si>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</si>
  <si>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</si>
  <si>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</si>
  <si>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</si>
  <si>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</si>
  <si>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</si>
  <si>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</si>
  <si>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</si>
  <si>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</si>
  <si>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</si>
  <si>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</si>
  <si>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</si>
  <si>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</si>
  <si>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</si>
  <si>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</si>
  <si>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</si>
  <si>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</si>
  <si>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</si>
  <si>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</si>
  <si>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</si>
  <si>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</si>
  <si>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</si>
  <si>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</si>
  <si>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</si>
  <si>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</si>
  <si>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</si>
  <si>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</si>
  <si>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</si>
  <si>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</si>
  <si>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</si>
  <si>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</si>
  <si>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</si>
  <si>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</si>
  <si>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</si>
  <si>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</si>
  <si>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</si>
  <si>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</si>
  <si>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</si>
  <si>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</si>
  <si>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</si>
  <si>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</si>
  <si>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</si>
  <si>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</si>
  <si>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</si>
  <si>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</si>
  <si>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</si>
  <si>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</si>
  <si>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</si>
  <si>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</si>
  <si>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</si>
  <si>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</si>
  <si>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</si>
  <si>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</si>
  <si>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</si>
  <si>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</si>
  <si>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</si>
  <si>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</si>
  <si>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</si>
  <si>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</si>
  <si>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</si>
  <si>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</si>
  <si>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</si>
  <si>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</si>
  <si>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</si>
  <si>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</si>
  <si>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</si>
  <si>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</si>
  <si>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</si>
  <si>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</si>
  <si>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</si>
  <si>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</si>
  <si>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</si>
  <si>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</si>
  <si>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</si>
  <si>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</si>
  <si>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</si>
  <si>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</si>
  <si>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</si>
  <si>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</si>
  <si>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</si>
  <si>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</si>
  <si>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</si>
  <si>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</si>
  <si>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</si>
  <si>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</si>
  <si>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</si>
  <si>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</si>
  <si>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</si>
  <si>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</si>
  <si>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</si>
  <si>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</si>
  <si>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</si>
  <si>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</si>
  <si>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</si>
  <si>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</si>
  <si>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</si>
  <si>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</si>
  <si>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</si>
  <si>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</si>
  <si>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</si>
  <si>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</si>
  <si>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</si>
  <si>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</si>
  <si>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</si>
  <si>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</si>
  <si>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</si>
  <si>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</si>
  <si>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</si>
  <si>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</si>
  <si>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</si>
  <si>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</si>
  <si>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</si>
  <si>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</si>
  <si>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</si>
  <si>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</si>
  <si>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</si>
  <si>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</si>
  <si>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</si>
  <si>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</si>
  <si>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</si>
  <si>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</si>
  <si>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</si>
  <si>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</si>
  <si>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</si>
  <si>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</si>
  <si>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</si>
  <si>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</si>
  <si>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</si>
  <si>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</si>
  <si>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</si>
  <si>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</si>
  <si>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</si>
  <si>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</si>
  <si>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</si>
  <si>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</si>
  <si>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</si>
  <si>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</si>
  <si>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</si>
  <si>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</si>
  <si>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</si>
  <si>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</si>
  <si>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</si>
  <si>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</si>
  <si>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</si>
  <si>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</si>
  <si>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</si>
  <si>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</si>
  <si>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</si>
  <si>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</si>
  <si>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</si>
  <si>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</si>
  <si>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</si>
  <si>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</si>
  <si>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</si>
  <si>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</si>
  <si>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</si>
  <si>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</si>
  <si>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</si>
  <si>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</si>
  <si>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</si>
  <si>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</si>
  <si>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</si>
  <si>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</si>
  <si>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</si>
  <si>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</si>
  <si>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</si>
  <si>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</si>
  <si>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</si>
  <si>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</si>
  <si>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</si>
  <si>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</si>
  <si>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</si>
  <si>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</si>
  <si>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</si>
  <si>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</si>
  <si>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</si>
  <si>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</si>
  <si>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</si>
  <si>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</si>
  <si>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</si>
  <si>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</si>
  <si>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</si>
  <si>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</si>
  <si>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</si>
  <si>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</si>
  <si>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</si>
  <si>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</si>
  <si>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</si>
  <si>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</si>
  <si>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</si>
  <si>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</si>
  <si>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</si>
  <si>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</si>
  <si>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</si>
  <si>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</si>
  <si>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</si>
  <si>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</si>
  <si>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</si>
  <si>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</si>
  <si>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</si>
  <si>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</si>
  <si>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</si>
  <si>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</si>
  <si>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</si>
  <si>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</si>
  <si>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</si>
  <si>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</si>
  <si>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</si>
  <si>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</si>
  <si>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</si>
  <si>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</si>
  <si>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</si>
  <si>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</si>
  <si>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</si>
  <si>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</si>
  <si>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</si>
  <si>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</si>
  <si>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</si>
  <si>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</si>
  <si>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</si>
  <si>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</si>
  <si>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</si>
  <si>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</si>
  <si>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</si>
  <si>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</si>
  <si>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</si>
  <si>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</si>
  <si>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</si>
  <si>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</si>
  <si>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</si>
  <si>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</si>
  <si>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</si>
  <si>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</si>
  <si>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</si>
  <si>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</si>
  <si>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</si>
  <si>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</si>
  <si>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</si>
  <si>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</si>
  <si>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</si>
  <si>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</si>
  <si>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</si>
  <si>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</si>
  <si>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</si>
  <si>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</si>
  <si>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</si>
  <si>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</si>
  <si>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</si>
  <si>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</si>
  <si>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</si>
  <si>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</si>
  <si>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</si>
  <si>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</si>
  <si>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</si>
  <si>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</si>
  <si>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</si>
  <si>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</si>
  <si>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</si>
  <si>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</si>
  <si>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</si>
  <si>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</si>
  <si>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</si>
  <si>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</si>
  <si>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</si>
  <si>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</si>
  <si>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</si>
  <si>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</si>
  <si>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</si>
  <si>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</si>
  <si>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</si>
  <si>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</si>
  <si>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</si>
  <si>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</si>
  <si>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</si>
  <si>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</si>
  <si>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</si>
  <si>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</si>
  <si>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</si>
  <si>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</si>
  <si>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</si>
  <si>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</si>
  <si>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</si>
  <si>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</si>
  <si>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</si>
  <si>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</si>
  <si>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</si>
  <si>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</si>
  <si>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</si>
  <si>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</si>
  <si>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</si>
  <si>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</si>
  <si>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</si>
  <si>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</si>
  <si>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</si>
  <si>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</si>
  <si>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</si>
  <si>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</si>
  <si>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</si>
  <si>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</si>
  <si>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</si>
  <si>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</si>
  <si>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</si>
  <si>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</si>
  <si>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</si>
  <si>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</si>
  <si>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</si>
  <si>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</si>
  <si>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</si>
  <si>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</si>
  <si>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</si>
  <si>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</si>
  <si>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</si>
  <si>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</si>
  <si>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</si>
  <si>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</si>
  <si>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</si>
  <si>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</si>
  <si>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</si>
  <si>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</si>
  <si>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</si>
  <si>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</si>
  <si>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</si>
  <si>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</si>
  <si>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</si>
  <si>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</si>
  <si>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</si>
  <si>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</si>
  <si>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</si>
  <si>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</si>
  <si>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</si>
  <si>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</si>
  <si>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</si>
  <si>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</si>
  <si>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</si>
  <si>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</si>
  <si>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</si>
  <si>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</si>
  <si>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</si>
  <si>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</si>
  <si>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</si>
  <si>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</si>
  <si>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</si>
  <si>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</si>
  <si>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</si>
  <si>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</si>
  <si>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</si>
  <si>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</si>
  <si>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</si>
  <si>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</si>
  <si>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</si>
  <si>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</si>
  <si>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</si>
  <si>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</si>
  <si>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</si>
  <si>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</si>
  <si>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</si>
  <si>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</si>
  <si>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</si>
  <si>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</si>
  <si>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</si>
  <si>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</si>
  <si>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</si>
  <si>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</si>
  <si>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</si>
  <si>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</si>
  <si>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</si>
  <si>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</si>
  <si>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</si>
  <si>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</si>
  <si>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</si>
  <si>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</si>
  <si>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</si>
  <si>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</si>
  <si>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</si>
  <si>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</si>
  <si>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</si>
  <si>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</si>
  <si>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</si>
  <si>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</si>
  <si>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</si>
  <si>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</si>
  <si>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</si>
  <si>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</si>
  <si>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</si>
  <si>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</si>
  <si>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</si>
  <si>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</si>
  <si>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</si>
  <si>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</si>
  <si>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</si>
  <si>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</si>
  <si>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</si>
  <si>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</si>
  <si>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</si>
  <si>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</si>
  <si>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</si>
  <si>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</si>
  <si>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</si>
  <si>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</si>
  <si>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</si>
  <si>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</si>
  <si>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</si>
  <si>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</si>
  <si>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</si>
  <si>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</si>
  <si>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</si>
  <si>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</si>
  <si>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</si>
  <si>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</si>
  <si>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</si>
  <si>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</si>
  <si>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</si>
  <si>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</si>
  <si>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</si>
  <si>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</si>
  <si>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</si>
  <si>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</si>
  <si>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</si>
  <si>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</si>
  <si>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</si>
  <si>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</si>
  <si>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</si>
  <si>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</si>
  <si>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</si>
  <si>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</si>
  <si>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</si>
  <si>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</si>
  <si>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</si>
  <si>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</si>
  <si>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</si>
  <si>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</si>
  <si>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</si>
  <si>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</si>
  <si>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</si>
  <si>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</si>
  <si>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</si>
  <si>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</si>
  <si>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</si>
  <si>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</si>
  <si>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</si>
  <si>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</si>
  <si>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</si>
  <si>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</si>
  <si>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</si>
  <si>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</si>
  <si>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</si>
  <si>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</si>
  <si>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</si>
  <si>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</si>
  <si>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</si>
  <si>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</si>
  <si>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</si>
  <si>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</si>
  <si>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</si>
  <si>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</si>
  <si>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</si>
  <si>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</si>
  <si>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</si>
  <si>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</si>
  <si>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</si>
  <si>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</si>
  <si>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</si>
  <si>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</si>
  <si>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</si>
  <si>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</si>
  <si>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</si>
  <si>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</si>
  <si>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</si>
  <si>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</si>
  <si>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</si>
  <si>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</si>
  <si>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</si>
  <si>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</si>
  <si>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</si>
  <si>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</si>
  <si>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</si>
  <si>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</si>
  <si>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</si>
  <si>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</si>
  <si>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</si>
  <si>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</si>
  <si>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</si>
  <si>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</si>
  <si>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</si>
  <si>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</si>
  <si>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</si>
  <si>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</si>
  <si>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</si>
  <si>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</si>
  <si>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</si>
  <si>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</si>
  <si>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</si>
  <si>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</si>
  <si>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</si>
  <si>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</si>
  <si>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</si>
  <si>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</si>
  <si>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</si>
  <si>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</si>
  <si>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</si>
  <si>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</si>
  <si>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</si>
  <si>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</si>
  <si>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</si>
  <si>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</si>
  <si>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</si>
  <si>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</si>
  <si>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</si>
  <si>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</si>
  <si>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</si>
  <si>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</si>
  <si>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</si>
  <si>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</si>
  <si>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</si>
  <si>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</si>
  <si>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</si>
  <si>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</si>
  <si>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</si>
  <si>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</si>
  <si>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</si>
  <si>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</si>
  <si>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</si>
  <si>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</si>
  <si>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</si>
  <si>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</si>
  <si>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</si>
  <si>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</si>
  <si>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</si>
  <si>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</si>
  <si>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</si>
  <si>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</si>
  <si>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</si>
  <si>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</si>
  <si>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</si>
  <si>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</si>
  <si>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</si>
  <si>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</si>
  <si>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</si>
  <si>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</si>
  <si>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</si>
  <si>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</si>
  <si>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</si>
  <si>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</si>
  <si>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</si>
  <si>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</si>
  <si>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</si>
  <si>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</si>
  <si>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</si>
  <si>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</si>
  <si>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</si>
  <si>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</si>
  <si>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</si>
  <si>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</si>
  <si>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</si>
  <si>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</si>
  <si>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</si>
  <si>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</si>
  <si>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</si>
  <si>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</si>
  <si>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</si>
  <si>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</si>
  <si>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</si>
  <si>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</si>
  <si>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</si>
  <si>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</si>
  <si>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</si>
  <si>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</si>
  <si>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</si>
  <si>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</si>
  <si>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</si>
  <si>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</si>
  <si>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</si>
  <si>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</si>
  <si>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</si>
  <si>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</si>
  <si>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</si>
  <si>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</si>
  <si>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</si>
  <si>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</si>
  <si>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</si>
  <si>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</si>
  <si>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</si>
  <si>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</si>
  <si>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</si>
  <si>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</si>
  <si>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</si>
  <si>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</si>
  <si>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</si>
  <si>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</si>
  <si>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</si>
  <si>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</si>
  <si>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</si>
  <si>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</si>
  <si>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</si>
  <si>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</si>
  <si>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</si>
  <si>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</si>
  <si>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</si>
  <si>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</si>
  <si>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</si>
  <si>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</si>
  <si>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</si>
  <si>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</si>
  <si>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</si>
  <si>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</si>
  <si>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</si>
  <si>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</si>
  <si>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</si>
  <si>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</si>
  <si>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</si>
  <si>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</si>
  <si>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</si>
  <si>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</si>
  <si>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</si>
  <si>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</si>
  <si>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</si>
  <si>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</si>
  <si>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</si>
  <si>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</si>
  <si>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</si>
  <si>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</si>
  <si>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</si>
  <si>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</si>
  <si>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</si>
  <si>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</si>
  <si>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</si>
  <si>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</si>
  <si>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</si>
  <si>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</si>
  <si>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</si>
  <si>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</si>
  <si>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</si>
  <si>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</si>
  <si>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</si>
  <si>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</si>
  <si>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</si>
  <si>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</si>
  <si>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</si>
  <si>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</si>
  <si>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</si>
  <si>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</si>
  <si>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</si>
  <si>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</si>
  <si>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</si>
  <si>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</si>
  <si>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</si>
  <si>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</si>
  <si>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</si>
  <si>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</si>
  <si>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</si>
  <si>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</si>
  <si>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</si>
  <si>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</si>
  <si>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</si>
  <si>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</si>
  <si>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</si>
  <si>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</si>
  <si>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</si>
  <si>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</si>
  <si>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</si>
  <si>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</si>
  <si>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</si>
  <si>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</si>
  <si>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</si>
  <si>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</si>
  <si>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</si>
  <si>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</si>
  <si>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</si>
  <si>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</si>
  <si>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</si>
  <si>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</si>
  <si>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</si>
  <si>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</si>
  <si>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</si>
  <si>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</si>
  <si>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</si>
  <si>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</si>
  <si>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</si>
  <si>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</si>
  <si>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</si>
  <si>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</si>
  <si>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</si>
  <si>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</si>
  <si>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</si>
  <si>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</si>
  <si>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</si>
  <si>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</si>
  <si>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</si>
  <si>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</si>
  <si>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</si>
  <si>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</si>
  <si>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</si>
  <si>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</si>
  <si>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</si>
  <si>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</si>
  <si>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</si>
  <si>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</si>
  <si>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</si>
  <si>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</si>
  <si>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</si>
  <si>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</si>
  <si>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</si>
  <si>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</si>
  <si>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</si>
  <si>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</si>
  <si>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</si>
  <si>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</si>
  <si>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</si>
  <si>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</si>
  <si>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</si>
  <si>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</si>
  <si>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</si>
  <si>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</si>
  <si>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</si>
  <si>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</si>
  <si>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</si>
  <si>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</si>
  <si>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</si>
  <si>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</si>
  <si>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</si>
  <si>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</si>
  <si>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</si>
  <si>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</si>
  <si>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</si>
  <si>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</si>
  <si>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</si>
  <si>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</si>
  <si>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</si>
  <si>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</si>
  <si>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</si>
  <si>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</si>
  <si>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</si>
  <si>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</si>
  <si>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</si>
  <si>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</si>
  <si>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</si>
  <si>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</si>
  <si>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</si>
  <si>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</si>
  <si>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</si>
  <si>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</si>
  <si>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</si>
  <si>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</si>
  <si>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</si>
  <si>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</si>
  <si>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</si>
  <si>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</si>
  <si>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</si>
  <si>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</si>
  <si>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</si>
  <si>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</si>
  <si>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</si>
  <si>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</si>
  <si>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</si>
  <si>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</si>
  <si>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</si>
  <si>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</si>
  <si>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</si>
  <si>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</si>
  <si>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</si>
  <si>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</si>
  <si>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</si>
  <si>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</si>
  <si>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</si>
  <si>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</si>
  <si>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</si>
  <si>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</si>
  <si>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</si>
  <si>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</si>
  <si>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</si>
  <si>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</si>
  <si>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</si>
  <si>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</si>
  <si>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</si>
  <si>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</si>
  <si>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</si>
  <si>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</si>
  <si>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</si>
  <si>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</si>
  <si>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</si>
  <si>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</si>
  <si>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</si>
  <si>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</si>
  <si>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</si>
  <si>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</si>
  <si>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</si>
  <si>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</si>
  <si>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</si>
  <si>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</si>
  <si>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</si>
  <si>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</si>
  <si>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</si>
  <si>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</si>
  <si>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</si>
  <si>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</si>
  <si>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</si>
  <si>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</si>
  <si>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</si>
  <si>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</si>
  <si>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</si>
  <si>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</si>
  <si>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</si>
  <si>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</si>
  <si>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</si>
  <si>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</si>
  <si>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</si>
  <si>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</si>
  <si>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</si>
  <si>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</si>
  <si>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</si>
  <si>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</si>
  <si>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</si>
  <si>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</si>
  <si>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</si>
  <si>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</si>
  <si>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</si>
  <si>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</si>
  <si>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</si>
  <si>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</si>
  <si>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</si>
  <si>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</si>
  <si>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</si>
  <si>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</si>
  <si>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</si>
  <si>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</si>
  <si>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</si>
  <si>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</si>
  <si>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</si>
  <si>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</si>
  <si>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</si>
  <si>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</si>
  <si>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</si>
  <si>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</si>
  <si>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</si>
  <si>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</si>
  <si>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</si>
  <si>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</si>
  <si>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</si>
  <si>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</si>
  <si>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</si>
  <si>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</si>
  <si>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</si>
  <si>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</si>
  <si>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</si>
  <si>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</si>
  <si>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</si>
  <si>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</si>
  <si>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</si>
  <si>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</si>
  <si>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</si>
  <si>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</si>
  <si>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</si>
  <si>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</si>
  <si>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</si>
  <si>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</si>
  <si>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</si>
  <si>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</si>
  <si>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</si>
  <si>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</si>
  <si>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</si>
  <si>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</si>
  <si>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</si>
  <si>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</si>
  <si>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</si>
  <si>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</si>
  <si>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</si>
  <si>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</si>
  <si>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</si>
  <si>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</si>
  <si>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</si>
  <si>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</si>
  <si>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</si>
  <si>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</si>
  <si>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</si>
  <si>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</si>
  <si>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</si>
  <si>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</si>
  <si>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</si>
  <si>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</si>
  <si>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</si>
  <si>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</si>
  <si>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</si>
  <si>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</si>
  <si>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</si>
  <si>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</si>
  <si>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</si>
  <si>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</si>
  <si>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</si>
  <si>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</si>
  <si>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</si>
  <si>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</si>
  <si>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</si>
  <si>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</si>
  <si>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</si>
  <si>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</si>
  <si>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</si>
  <si>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</si>
  <si>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</si>
  <si>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</si>
  <si>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</si>
  <si>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</si>
  <si>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</si>
  <si>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</si>
  <si>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</si>
  <si>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</si>
  <si>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</si>
  <si>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</si>
  <si>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</si>
  <si>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</si>
  <si>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</si>
  <si>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</si>
  <si>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</si>
  <si>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</si>
  <si>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</si>
  <si>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</si>
  <si>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</si>
  <si>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</si>
  <si>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</si>
  <si>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</si>
  <si>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</si>
  <si>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</si>
  <si>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</si>
  <si>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</si>
  <si>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</si>
  <si>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</si>
  <si>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</si>
  <si>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</si>
  <si>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</si>
  <si>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</si>
  <si>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</si>
  <si>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</si>
  <si>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</si>
  <si>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</si>
  <si>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</si>
  <si>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</si>
  <si>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</si>
  <si>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</si>
  <si>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</si>
  <si>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</si>
  <si>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</si>
  <si>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</si>
  <si>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</si>
  <si>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</si>
  <si>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</si>
  <si>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</si>
  <si>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</si>
  <si>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</si>
  <si>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</si>
  <si>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</si>
  <si>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</si>
  <si>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</si>
  <si>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</si>
  <si>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</si>
  <si>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</si>
  <si>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</si>
  <si>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</si>
  <si>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</si>
  <si>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</si>
  <si>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</si>
  <si>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</si>
  <si>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</si>
  <si>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</si>
  <si>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</si>
  <si>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</si>
  <si>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</si>
  <si>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</si>
  <si>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</si>
  <si>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</si>
  <si>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</si>
  <si>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</si>
  <si>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</si>
  <si>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</si>
  <si>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</si>
  <si>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</si>
  <si>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</si>
  <si>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</si>
  <si>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</si>
  <si>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</si>
  <si>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</si>
  <si>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</si>
  <si>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</si>
  <si>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</si>
  <si>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</si>
  <si>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</si>
  <si>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</si>
  <si>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</si>
  <si>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</si>
  <si>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</si>
  <si>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</si>
  <si>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</si>
  <si>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</si>
  <si>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</si>
  <si>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</si>
  <si>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</si>
  <si>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</si>
  <si>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</si>
  <si>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</si>
  <si>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</si>
  <si>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</si>
  <si>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</si>
  <si>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</si>
  <si>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</si>
  <si>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</si>
  <si>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</si>
  <si>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</si>
  <si>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</si>
  <si>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</si>
  <si>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</si>
  <si>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</si>
  <si>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</si>
  <si>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</si>
  <si>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</si>
  <si>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</si>
  <si>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</si>
  <si>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</si>
  <si>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</si>
  <si>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</si>
  <si>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</si>
  <si>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</si>
  <si>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</si>
  <si>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</si>
  <si>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</si>
  <si>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</si>
  <si>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</si>
  <si>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</si>
  <si>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</si>
  <si>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</si>
  <si>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</si>
  <si>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</si>
  <si>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</si>
  <si>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</si>
  <si>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</si>
  <si>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</si>
  <si>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</si>
  <si>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</si>
  <si>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</si>
  <si>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</si>
  <si>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</si>
  <si>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</si>
  <si>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</si>
  <si>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</si>
  <si>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</si>
  <si>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</si>
  <si>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</si>
  <si>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</si>
  <si>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</si>
  <si>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</si>
  <si>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</si>
  <si>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</si>
  <si>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</si>
  <si>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</si>
  <si>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</si>
  <si>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</si>
  <si>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</si>
  <si>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</si>
  <si>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</si>
  <si>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</si>
  <si>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</si>
  <si>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</si>
  <si>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</si>
  <si>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</si>
  <si>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</si>
  <si>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</si>
  <si>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</si>
  <si>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</si>
  <si>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</si>
  <si>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</si>
  <si>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</si>
  <si>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</si>
  <si>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</si>
  <si>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</si>
  <si>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</si>
  <si>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</si>
  <si>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</si>
  <si>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</si>
  <si>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</si>
  <si>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</si>
  <si>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</si>
  <si>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</si>
  <si>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</si>
  <si>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</si>
  <si>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</si>
  <si>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</si>
  <si>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</si>
  <si>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</si>
  <si>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</si>
  <si>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</si>
  <si>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</si>
  <si>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</si>
  <si>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</si>
  <si>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</si>
  <si>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</si>
  <si>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</si>
  <si>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</si>
  <si>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</si>
  <si>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</si>
  <si>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</si>
  <si>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</si>
  <si>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</si>
  <si>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</si>
  <si>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</si>
  <si>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</si>
  <si>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</si>
  <si>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</si>
  <si>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</si>
  <si>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</si>
  <si>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</si>
  <si>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</si>
  <si>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</si>
  <si>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</si>
  <si>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</si>
  <si>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</si>
  <si>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</si>
  <si>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</si>
  <si>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</si>
  <si>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</si>
  <si>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</si>
  <si>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</si>
  <si>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</si>
  <si>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</si>
  <si>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</si>
  <si>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</si>
  <si>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</si>
  <si>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</si>
  <si>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</si>
  <si>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</si>
  <si>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</si>
  <si>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</si>
  <si>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</si>
  <si>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</si>
  <si>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</si>
  <si>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</si>
  <si>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</si>
  <si>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</si>
  <si>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</si>
  <si>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</si>
  <si>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</si>
  <si>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</si>
  <si>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</si>
  <si>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</si>
  <si>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</si>
  <si>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</si>
  <si>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</si>
  <si>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</si>
  <si>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</si>
  <si>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</si>
  <si>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</si>
  <si>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</si>
  <si>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</si>
  <si>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</si>
  <si>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</si>
  <si>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</si>
  <si>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</si>
  <si>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</si>
  <si>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</si>
  <si>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</si>
  <si>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</si>
  <si>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</si>
  <si>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</si>
  <si>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</si>
  <si>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</si>
  <si>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</si>
  <si>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</si>
  <si>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</si>
  <si>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</si>
  <si>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</si>
  <si>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</si>
  <si>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</si>
  <si>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</si>
  <si>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</si>
  <si>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</si>
  <si>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</si>
  <si>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</si>
  <si>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</si>
  <si>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</si>
  <si>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</si>
  <si>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</si>
  <si>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</si>
  <si>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</si>
  <si>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</si>
  <si>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</si>
  <si>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</si>
  <si>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</si>
  <si>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</si>
  <si>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</si>
  <si>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</si>
  <si>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</si>
  <si>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</si>
  <si>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</si>
  <si>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</si>
  <si>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</si>
  <si>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</si>
  <si>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</si>
  <si>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</si>
  <si>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</si>
  <si>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</si>
  <si>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</si>
  <si>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</si>
  <si>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</si>
  <si>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</si>
  <si>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</si>
  <si>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</si>
  <si>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</si>
  <si>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</si>
  <si>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</si>
  <si>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</si>
  <si>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</si>
  <si>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</si>
  <si>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</si>
  <si>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</si>
  <si>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</si>
  <si>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</si>
  <si>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</si>
  <si>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</si>
  <si>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</si>
  <si>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</si>
  <si>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</si>
  <si>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</si>
  <si>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</si>
  <si>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</si>
  <si>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</si>
  <si>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</si>
  <si>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</si>
  <si>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</si>
  <si>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</si>
  <si>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</si>
  <si>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</si>
  <si>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</si>
  <si>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</si>
  <si>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</si>
  <si>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</si>
  <si>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</si>
  <si>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</si>
  <si>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</si>
  <si>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</si>
  <si>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</si>
  <si>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</si>
  <si>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</si>
  <si>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</si>
  <si>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</si>
  <si>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</si>
  <si>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</si>
  <si>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</si>
  <si>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</si>
  <si>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</si>
  <si>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</si>
  <si>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</si>
  <si>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</si>
  <si>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</si>
  <si>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</si>
  <si>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</si>
  <si>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</si>
  <si>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</si>
  <si>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</si>
  <si>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</si>
  <si>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</si>
  <si>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</si>
  <si>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</si>
  <si>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</si>
  <si>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</si>
  <si>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</si>
  <si>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</si>
  <si>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</si>
  <si>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</si>
  <si>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</si>
  <si>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</si>
  <si>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</si>
  <si>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</si>
  <si>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</si>
  <si>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</si>
  <si>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</si>
  <si>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</si>
  <si>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</si>
  <si>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</si>
  <si>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</si>
  <si>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</si>
  <si>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</si>
  <si>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</si>
  <si>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</si>
  <si>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</si>
  <si>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</si>
  <si>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</si>
  <si>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</si>
  <si>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</si>
  <si>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</si>
  <si>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</si>
  <si>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</si>
  <si>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</si>
  <si>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</si>
  <si>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</si>
  <si>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</si>
  <si>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</si>
  <si>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</si>
  <si>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</si>
  <si>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</si>
  <si>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</si>
  <si>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</si>
  <si>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</si>
  <si>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</si>
  <si>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</si>
  <si>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</si>
  <si>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</si>
  <si>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</si>
  <si>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</si>
  <si>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</si>
  <si>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</si>
  <si>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</si>
  <si>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</si>
  <si>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</si>
  <si>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</si>
  <si>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</si>
  <si>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</si>
  <si>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</si>
  <si>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</si>
  <si>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</si>
  <si>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</si>
  <si>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</si>
  <si>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</si>
  <si>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</si>
  <si>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</si>
  <si>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</si>
  <si>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</si>
  <si>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</si>
  <si>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</si>
  <si>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</si>
  <si>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</si>
  <si>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</si>
  <si>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</si>
  <si>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</si>
  <si>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</si>
  <si>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</si>
  <si>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</si>
  <si>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</si>
  <si>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</si>
  <si>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</si>
  <si>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</si>
  <si>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</si>
  <si>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</si>
  <si>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</si>
  <si>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</si>
  <si>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</si>
  <si>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</si>
  <si>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</si>
  <si>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</si>
  <si>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</si>
  <si>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</si>
  <si>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</si>
  <si>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</si>
  <si>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</si>
  <si>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</si>
  <si>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</si>
  <si>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</si>
  <si>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</si>
  <si>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</si>
  <si>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</si>
  <si>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</si>
  <si>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</si>
  <si>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</si>
  <si>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</si>
  <si>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</si>
  <si>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</si>
  <si>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</si>
  <si>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</si>
  <si>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</si>
  <si>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</si>
  <si>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</si>
  <si>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</si>
  <si>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</si>
  <si>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</si>
  <si>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</si>
  <si>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</si>
  <si>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</si>
  <si>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</si>
  <si>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</si>
  <si>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</si>
  <si>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</si>
  <si>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</si>
  <si>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</si>
  <si>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</si>
  <si>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</si>
  <si>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</si>
  <si>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</si>
  <si>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</si>
  <si>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</si>
  <si>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</si>
  <si>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</si>
  <si>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</si>
  <si>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</si>
  <si>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</si>
  <si>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</si>
  <si>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</si>
  <si>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</si>
  <si>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</si>
  <si>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</si>
  <si>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</si>
  <si>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</si>
  <si>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</si>
  <si>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</si>
  <si>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</si>
  <si>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</si>
  <si>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</si>
  <si>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</si>
  <si>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</si>
  <si>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</si>
  <si>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</si>
  <si>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</si>
  <si>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</si>
  <si>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</si>
  <si>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</si>
  <si>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</si>
  <si>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</si>
  <si>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</si>
  <si>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</si>
  <si>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</si>
  <si>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</si>
  <si>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</si>
  <si>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</si>
  <si>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</si>
  <si>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</si>
  <si>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</si>
  <si>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</si>
  <si>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</si>
  <si>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</si>
  <si>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</si>
  <si>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</si>
  <si>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</si>
  <si>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</si>
  <si>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</si>
  <si>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</si>
  <si>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</si>
  <si>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</si>
  <si>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</si>
  <si>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</si>
  <si>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</si>
  <si>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</si>
  <si>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</si>
  <si>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</si>
  <si>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</si>
  <si>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</si>
  <si>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</si>
  <si>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</si>
  <si>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</si>
  <si>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</si>
  <si>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</si>
  <si>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</si>
  <si>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</si>
  <si>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</si>
  <si>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</si>
  <si>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</si>
  <si>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</si>
  <si>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</si>
  <si>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</si>
  <si>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</si>
  <si>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</si>
  <si>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</si>
  <si>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</si>
  <si>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</si>
  <si>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</si>
  <si>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</si>
  <si>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</si>
  <si>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</si>
  <si>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</si>
  <si>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</si>
  <si>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</si>
  <si>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</si>
  <si>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</si>
  <si>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</si>
  <si>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</si>
  <si>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</si>
  <si>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</si>
  <si>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</si>
  <si>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</si>
  <si>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</si>
  <si>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</si>
  <si>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</si>
  <si>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</si>
  <si>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</si>
  <si>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</si>
  <si>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</si>
  <si>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</si>
  <si>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</si>
  <si>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</si>
  <si>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</si>
  <si>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</si>
  <si>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</si>
  <si>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</si>
  <si>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</si>
  <si>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</si>
  <si>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</si>
  <si>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</si>
  <si>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</si>
  <si>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</si>
  <si>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</si>
  <si>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</si>
  <si>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</si>
  <si>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</si>
  <si>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</si>
  <si>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</si>
  <si>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</si>
  <si>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</si>
  <si>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</si>
  <si>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</si>
  <si>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</si>
  <si>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</si>
  <si>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</si>
  <si>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</si>
  <si>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</si>
  <si>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</si>
  <si>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</si>
  <si>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</si>
  <si>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</si>
  <si>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</si>
  <si>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</si>
  <si>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</si>
  <si>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</si>
  <si>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</si>
  <si>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</si>
  <si>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</si>
  <si>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</si>
  <si>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</si>
  <si>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</si>
  <si>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</si>
  <si>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</si>
  <si>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</si>
  <si>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</si>
  <si>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</si>
  <si>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</si>
  <si>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</si>
  <si>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</si>
  <si>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</si>
  <si>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</si>
  <si>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</si>
  <si>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</si>
  <si>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</si>
  <si>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</si>
  <si>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</si>
  <si>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</si>
  <si>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</si>
  <si>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</si>
  <si>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</si>
  <si>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</si>
  <si>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</si>
  <si>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</si>
  <si>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</si>
  <si>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</si>
  <si>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</si>
  <si>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</si>
  <si>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</si>
  <si>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</si>
  <si>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</si>
  <si>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</si>
  <si>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</si>
  <si>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</si>
  <si>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</si>
  <si>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</si>
  <si>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</si>
  <si>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</si>
  <si>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</si>
  <si>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</si>
  <si>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</si>
  <si>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</si>
  <si>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</si>
  <si>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</si>
  <si>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</si>
  <si>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</si>
  <si>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</si>
  <si>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</si>
  <si>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</si>
  <si>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</si>
  <si>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</si>
  <si>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</si>
  <si>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</si>
  <si>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</si>
  <si>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</si>
  <si>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</si>
  <si>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</si>
  <si>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</si>
  <si>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</si>
  <si>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</si>
  <si>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</si>
  <si>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</si>
  <si>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</si>
  <si>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</si>
  <si>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</si>
  <si>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</si>
  <si>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</si>
  <si>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</si>
  <si>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</si>
  <si>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</si>
  <si>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</si>
  <si>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</si>
  <si>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</si>
  <si>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</si>
  <si>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</si>
  <si>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</si>
  <si>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</si>
  <si>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</si>
  <si>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</si>
  <si>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</si>
  <si>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</si>
  <si>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</si>
  <si>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</si>
  <si>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</si>
  <si>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</si>
  <si>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</si>
  <si>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</si>
  <si>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</si>
  <si>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</si>
  <si>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</si>
  <si>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</si>
  <si>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</si>
  <si>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</si>
  <si>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</si>
  <si>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</si>
  <si>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</si>
  <si>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</si>
  <si>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</si>
  <si>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</si>
  <si>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</si>
  <si>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</si>
  <si>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</si>
  <si>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</si>
  <si>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</si>
  <si>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</si>
  <si>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</si>
  <si>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</si>
  <si>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</si>
  <si>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</si>
  <si>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</si>
  <si>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</si>
  <si>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</si>
  <si>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</si>
  <si>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</si>
  <si>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</si>
  <si>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</si>
  <si>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</si>
  <si>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</si>
  <si>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</si>
  <si>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</si>
  <si>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</si>
  <si>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</si>
  <si>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</si>
  <si>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</si>
  <si>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</si>
  <si>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</si>
  <si>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</si>
  <si>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</si>
  <si>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</si>
  <si>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</si>
  <si>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</si>
  <si>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</si>
  <si>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</si>
  <si>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</si>
  <si>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</si>
  <si>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</si>
  <si>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</si>
  <si>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</si>
  <si>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</si>
  <si>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</si>
  <si>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</si>
  <si>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</si>
  <si>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</si>
  <si>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</si>
  <si>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</si>
  <si>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</si>
  <si>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</si>
  <si>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</si>
  <si>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</si>
  <si>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</si>
  <si>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</si>
  <si>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</si>
  <si>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</si>
  <si>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</si>
  <si>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</si>
  <si>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</si>
  <si>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</si>
  <si>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</si>
  <si>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</si>
  <si>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</si>
  <si>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</si>
  <si>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</si>
  <si>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</si>
  <si>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</si>
  <si>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</si>
  <si>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</si>
  <si>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</si>
  <si>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</si>
  <si>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</si>
  <si>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</si>
  <si>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</si>
  <si>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</si>
  <si>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</si>
  <si>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</si>
  <si>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</si>
  <si>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</si>
  <si>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</si>
  <si>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</si>
  <si>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</si>
  <si>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</si>
  <si>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</si>
  <si>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</si>
  <si>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</si>
  <si>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</si>
  <si>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</si>
  <si>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</si>
  <si>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</si>
  <si>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</si>
  <si>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</si>
  <si>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</si>
  <si>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</si>
  <si>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</si>
  <si>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</si>
  <si>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</si>
  <si>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</si>
  <si>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</si>
  <si>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</si>
  <si>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</si>
  <si>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</si>
  <si>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</si>
  <si>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</si>
  <si>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</si>
  <si>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</si>
  <si>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</si>
  <si>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</si>
  <si>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</si>
  <si>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</si>
  <si>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</si>
  <si>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</si>
  <si>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</si>
  <si>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</si>
  <si>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</si>
  <si>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</si>
  <si>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</si>
  <si>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</si>
  <si>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</si>
  <si>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</si>
  <si>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</si>
  <si>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</si>
  <si>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</si>
  <si>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</si>
  <si>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</si>
  <si>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</si>
  <si>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</si>
  <si>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</si>
  <si>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</si>
  <si>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</si>
  <si>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</si>
  <si>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</si>
  <si>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</si>
  <si>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</si>
  <si>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</si>
  <si>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</si>
  <si>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</si>
  <si>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</si>
  <si>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</si>
  <si>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</si>
  <si>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</si>
  <si>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</si>
  <si>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</si>
  <si>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</si>
  <si>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</si>
  <si>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</si>
  <si>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</si>
  <si>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</si>
  <si>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</si>
  <si>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</si>
  <si>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</si>
  <si>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</si>
  <si>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</si>
  <si>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</si>
  <si>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</si>
  <si>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</si>
  <si>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</si>
  <si>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</si>
  <si>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</si>
  <si>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</si>
  <si>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</si>
  <si>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</si>
  <si>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</si>
  <si>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</si>
  <si>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</si>
  <si>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</si>
  <si>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</si>
  <si>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</si>
  <si>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</si>
  <si>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</si>
  <si>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</si>
  <si>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</si>
  <si>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</si>
  <si>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</si>
  <si>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</si>
  <si>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</si>
  <si>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</si>
  <si>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</si>
  <si>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</si>
  <si>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</si>
  <si>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</si>
  <si>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</si>
  <si>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</si>
  <si>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</si>
  <si>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</si>
  <si>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</si>
  <si>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</si>
  <si>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</si>
  <si>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</si>
  <si>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</si>
  <si>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</si>
  <si>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</si>
  <si>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</si>
  <si>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</si>
  <si>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</si>
  <si>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</si>
  <si>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</si>
  <si>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</si>
  <si>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</si>
  <si>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</si>
  <si>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</si>
  <si>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</si>
  <si>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</si>
  <si>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</si>
  <si>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</si>
  <si>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</si>
  <si>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</si>
  <si>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</si>
  <si>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</si>
  <si>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</si>
  <si>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</si>
  <si>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</si>
  <si>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</si>
  <si>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</si>
  <si>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</si>
  <si>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</si>
  <si>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</si>
  <si>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</si>
  <si>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</si>
  <si>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</si>
  <si>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</si>
  <si>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</si>
  <si>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</si>
  <si>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</si>
  <si>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</si>
  <si>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</si>
  <si>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</si>
  <si>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</si>
  <si>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</si>
  <si>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</si>
  <si>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</si>
  <si>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</si>
  <si>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</si>
  <si>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</si>
  <si>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</si>
  <si>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</si>
  <si>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</si>
  <si>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</si>
  <si>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</si>
  <si>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</si>
  <si>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</si>
  <si>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</si>
  <si>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</si>
  <si>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</si>
  <si>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</si>
  <si>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</si>
  <si>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</si>
  <si>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</si>
  <si>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</si>
  <si>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</si>
  <si>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</si>
  <si>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</si>
  <si>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</si>
  <si>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</si>
  <si>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</si>
  <si>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</si>
  <si>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</si>
  <si>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</si>
  <si>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</si>
  <si>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</si>
  <si>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</si>
  <si>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</si>
  <si>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</si>
  <si>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</si>
  <si>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</si>
  <si>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</si>
  <si>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</si>
  <si>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</si>
  <si>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</si>
  <si>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</si>
  <si>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</si>
  <si>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</si>
  <si>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</si>
  <si>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</si>
  <si>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</si>
  <si>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</si>
  <si>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</si>
  <si>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</si>
  <si>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</si>
  <si>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</si>
  <si>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</si>
  <si>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</si>
  <si>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</si>
  <si>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</si>
  <si>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</si>
  <si>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</si>
  <si>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</si>
  <si>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</si>
  <si>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</si>
  <si>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</si>
  <si>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</si>
  <si>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</si>
  <si>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</si>
  <si>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</si>
  <si>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</si>
  <si>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</si>
  <si>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</si>
  <si>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</si>
  <si>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</si>
  <si>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</si>
  <si>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</si>
  <si>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</si>
  <si>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</si>
  <si>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</si>
  <si>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</si>
  <si>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</si>
  <si>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</si>
  <si>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</si>
  <si>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</si>
  <si>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</si>
  <si>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</si>
  <si>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</si>
  <si>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</si>
  <si>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</si>
  <si>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</si>
  <si>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</si>
  <si>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</si>
  <si>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</si>
  <si>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</si>
  <si>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</si>
  <si>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</si>
  <si>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</si>
  <si>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</si>
  <si>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</si>
  <si>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</si>
  <si>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</si>
  <si>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</si>
  <si>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</si>
  <si>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</si>
  <si>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</si>
  <si>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</si>
  <si>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</si>
  <si>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</si>
  <si>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</si>
  <si>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</si>
  <si>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</si>
  <si>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</si>
  <si>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</si>
  <si>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</si>
  <si>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</si>
  <si>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</si>
  <si>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</si>
  <si>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</si>
  <si>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</si>
  <si>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</si>
  <si>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</si>
  <si>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</si>
  <si>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</si>
  <si>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</si>
  <si>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</si>
  <si>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</si>
  <si>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</si>
  <si>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</si>
  <si>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</si>
  <si>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</si>
  <si>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</si>
  <si>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</si>
  <si>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</si>
  <si>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</si>
  <si>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</si>
  <si>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</si>
  <si>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</si>
  <si>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</si>
  <si>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</si>
  <si>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</si>
  <si>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</si>
  <si>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</si>
  <si>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</si>
  <si>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</si>
  <si>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</si>
  <si>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</si>
  <si>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</si>
  <si>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</si>
  <si>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</si>
  <si>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</si>
  <si>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</si>
  <si>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</si>
  <si>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</si>
  <si>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</si>
  <si>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</si>
  <si>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</si>
  <si>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</si>
  <si>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</si>
  <si>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</si>
  <si>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</si>
  <si>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</si>
  <si>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</si>
  <si>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</si>
  <si>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</si>
  <si>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</si>
  <si>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</si>
  <si>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</si>
  <si>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</si>
  <si>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</si>
  <si>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</si>
  <si>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</si>
  <si>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</si>
  <si>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</si>
  <si>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</si>
  <si>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</si>
  <si>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</si>
  <si>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</si>
  <si>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</si>
  <si>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</si>
  <si>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</si>
  <si>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</si>
  <si>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</si>
  <si>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</si>
  <si>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</si>
  <si>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</si>
  <si>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</si>
  <si>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</si>
  <si>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</si>
  <si>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</si>
  <si>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</si>
  <si>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</si>
  <si>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</si>
  <si>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</si>
  <si>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</si>
  <si>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</si>
  <si>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</si>
  <si>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</si>
  <si>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</si>
  <si>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</si>
  <si>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</si>
  <si>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</si>
  <si>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</si>
  <si>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</si>
  <si>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</si>
  <si>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</si>
  <si>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</si>
  <si>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</si>
  <si>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</si>
  <si>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</si>
  <si>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</si>
  <si>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</si>
  <si>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</si>
  <si>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</si>
  <si>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</si>
  <si>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</si>
  <si>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</si>
  <si>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</si>
  <si>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</si>
  <si>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</si>
  <si>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</si>
  <si>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</si>
  <si>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</si>
  <si>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</si>
  <si>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</si>
  <si>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</si>
  <si>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</si>
  <si>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</si>
  <si>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</si>
  <si>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</si>
  <si>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</si>
  <si>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</si>
  <si>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</si>
  <si>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</si>
  <si>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</si>
  <si>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</si>
  <si>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</si>
  <si>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</si>
  <si>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</si>
  <si>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</si>
  <si>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</si>
  <si>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</si>
  <si>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</si>
  <si>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</si>
  <si>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</si>
  <si>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</si>
  <si>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</si>
  <si>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</si>
  <si>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</si>
  <si>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</si>
  <si>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</si>
  <si>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</si>
  <si>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</si>
  <si>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</si>
  <si>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</si>
  <si>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</si>
  <si>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</si>
  <si>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</si>
  <si>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</si>
  <si>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</si>
  <si>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</si>
  <si>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</si>
  <si>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</si>
  <si>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</si>
  <si>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</si>
  <si>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</si>
  <si>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</si>
  <si>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</si>
  <si>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</si>
  <si>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</si>
  <si>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</si>
  <si>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</si>
  <si>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</si>
  <si>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</si>
  <si>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</si>
  <si>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</si>
  <si>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</si>
  <si>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</si>
  <si>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</si>
  <si>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</si>
  <si>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</si>
  <si>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</si>
  <si>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</si>
  <si>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</si>
  <si>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</si>
  <si>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</si>
  <si>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</si>
  <si>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</si>
  <si>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</si>
  <si>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</si>
  <si>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</si>
  <si>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</si>
  <si>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</si>
  <si>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</si>
  <si>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</si>
  <si>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</si>
  <si>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</si>
  <si>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</si>
  <si>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</si>
  <si>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</si>
  <si>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</si>
  <si>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</si>
  <si>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</si>
  <si>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</si>
  <si>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</si>
  <si>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</si>
  <si>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</si>
  <si>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</si>
  <si>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</si>
  <si>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</si>
  <si>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</si>
  <si>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</si>
  <si>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</si>
  <si>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</si>
  <si>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</si>
  <si>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</si>
  <si>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</si>
  <si>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</si>
  <si>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</si>
  <si>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</si>
  <si>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</si>
  <si>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</si>
  <si>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</si>
  <si>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</si>
  <si>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</si>
  <si>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</si>
  <si>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</si>
  <si>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</si>
  <si>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</si>
  <si>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</si>
  <si>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</si>
  <si>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</si>
  <si>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</si>
  <si>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</si>
  <si>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</si>
  <si>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</si>
  <si>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</si>
  <si>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</si>
  <si>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</si>
  <si>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</si>
  <si>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</si>
  <si>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</si>
  <si>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</si>
  <si>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</si>
  <si>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</si>
  <si>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</si>
  <si>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</si>
  <si>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</si>
  <si>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</si>
  <si>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</si>
  <si>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</si>
  <si>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</si>
  <si>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</si>
  <si>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</si>
  <si>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</si>
  <si>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</si>
  <si>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</si>
  <si>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</si>
  <si>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</si>
  <si>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</si>
  <si>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</si>
  <si>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</si>
  <si>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</si>
  <si>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</si>
  <si>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</si>
  <si>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</si>
  <si>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</si>
  <si>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</si>
  <si>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</si>
  <si>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</si>
  <si>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</si>
  <si>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</si>
  <si>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</si>
  <si>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</si>
  <si>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</si>
  <si>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</si>
  <si>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</si>
  <si>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</si>
  <si>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</si>
  <si>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</si>
  <si>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</si>
  <si>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</si>
  <si>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</si>
  <si>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</si>
  <si>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</si>
  <si>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</si>
  <si>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</si>
  <si>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</si>
  <si>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</si>
  <si>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</si>
  <si>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</si>
  <si>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</si>
  <si>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</si>
  <si>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</si>
  <si>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</si>
  <si>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</si>
  <si>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</si>
  <si>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</si>
  <si>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</si>
  <si>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</si>
  <si>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</si>
  <si>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</si>
  <si>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</si>
  <si>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</si>
  <si>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</si>
  <si>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</si>
  <si>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</si>
  <si>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</si>
  <si>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</si>
  <si>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</si>
  <si>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</si>
  <si>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</si>
  <si>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</si>
  <si>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</si>
  <si>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</si>
  <si>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</si>
  <si>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</si>
  <si>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</si>
  <si>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</si>
  <si>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</si>
  <si>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</si>
  <si>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</si>
  <si>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</si>
  <si>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</si>
  <si>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</si>
  <si>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</si>
  <si>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</si>
  <si>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</si>
  <si>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</si>
  <si>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</si>
  <si>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</si>
  <si>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</si>
  <si>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</si>
  <si>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</si>
  <si>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</si>
  <si>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</si>
  <si>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</si>
  <si>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</si>
  <si>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</si>
  <si>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</si>
  <si>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</si>
  <si>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</si>
  <si>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</si>
  <si>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</si>
  <si>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</si>
  <si>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</si>
  <si>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</si>
  <si>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</si>
  <si>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</si>
  <si>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</si>
  <si>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</si>
  <si>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</si>
  <si>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</si>
  <si>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</si>
  <si>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</si>
  <si>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</si>
  <si>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</si>
  <si>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</si>
  <si>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</si>
  <si>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</si>
  <si>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</si>
  <si>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</si>
  <si>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</si>
  <si>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</si>
  <si>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</si>
  <si>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</si>
  <si>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</si>
  <si>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</si>
  <si>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</si>
  <si>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</si>
  <si>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</si>
  <si>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</si>
  <si>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</si>
  <si>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</si>
  <si>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</si>
  <si>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</si>
  <si>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</si>
  <si>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</si>
  <si>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</si>
  <si>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</si>
  <si>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</si>
  <si>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</si>
  <si>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</si>
  <si>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</si>
  <si>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</si>
  <si>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</si>
  <si>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</si>
  <si>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</si>
  <si>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</si>
  <si>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</si>
  <si>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</si>
  <si>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</si>
  <si>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</si>
  <si>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</si>
  <si>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</si>
  <si>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</si>
  <si>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</si>
  <si>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</si>
  <si>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</si>
  <si>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</si>
  <si>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</si>
  <si>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</si>
  <si>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</si>
  <si>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</si>
  <si>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</si>
  <si>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</si>
  <si>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</si>
  <si>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</si>
  <si>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</si>
  <si>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</si>
  <si>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</si>
  <si>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</si>
  <si>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</si>
  <si>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</si>
  <si>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</si>
  <si>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</si>
  <si>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</si>
  <si>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</si>
  <si>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</si>
  <si>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</si>
  <si>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</si>
  <si>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</si>
  <si>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</si>
  <si>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</si>
  <si>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</si>
  <si>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</si>
  <si>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</si>
  <si>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</si>
  <si>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</si>
  <si>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</si>
  <si>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</si>
  <si>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</si>
  <si>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</si>
  <si>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</si>
  <si>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</si>
  <si>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</si>
  <si>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</si>
  <si>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</si>
  <si>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</si>
  <si>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</si>
  <si>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</si>
  <si>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</si>
  <si>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</si>
  <si>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</si>
  <si>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</si>
  <si>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</si>
  <si>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</si>
  <si>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</si>
  <si>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</si>
  <si>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</si>
  <si>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</si>
  <si>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</si>
  <si>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</si>
  <si>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</si>
  <si>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</si>
  <si>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</si>
  <si>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</si>
  <si>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</si>
  <si>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</si>
  <si>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</si>
  <si>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</si>
  <si>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</si>
  <si>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</si>
  <si>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</si>
  <si>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</si>
  <si>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</si>
  <si>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</si>
  <si>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</si>
  <si>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</si>
  <si>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</si>
  <si>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</si>
  <si>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</si>
  <si>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</si>
  <si>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</si>
  <si>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</si>
  <si>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</si>
  <si>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</si>
  <si>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</si>
  <si>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</si>
  <si>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</si>
  <si>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</si>
  <si>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</si>
  <si>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</si>
  <si>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</si>
  <si>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</si>
  <si>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</si>
  <si>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</si>
  <si>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</si>
  <si>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</si>
  <si>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</si>
  <si>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</si>
  <si>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</si>
  <si>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</si>
  <si>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</si>
  <si>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</si>
  <si>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</si>
  <si>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</si>
  <si>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</si>
  <si>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</si>
  <si>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</si>
  <si>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</si>
  <si>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</si>
  <si>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</si>
  <si>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</si>
  <si>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</si>
  <si>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</si>
  <si>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</si>
  <si>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</si>
  <si>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</si>
  <si>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</si>
  <si>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</si>
  <si>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</si>
  <si>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</si>
  <si>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</si>
  <si>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</si>
  <si>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</si>
  <si>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</si>
  <si>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</si>
  <si>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</si>
  <si>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</si>
  <si>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</si>
  <si>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</si>
  <si>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</si>
  <si>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</si>
  <si>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</si>
  <si>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</si>
  <si>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</si>
  <si>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</si>
  <si>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</si>
  <si>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</si>
  <si>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</si>
  <si>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</si>
  <si>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</si>
  <si>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</si>
  <si>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</si>
  <si>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</si>
  <si>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</si>
  <si>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</si>
  <si>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</si>
  <si>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</si>
  <si>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</si>
  <si>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</si>
  <si>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</si>
  <si>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</si>
  <si>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</si>
  <si>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</si>
  <si>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</si>
  <si>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</si>
  <si>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</si>
  <si>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</si>
  <si>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</si>
  <si>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</si>
  <si>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</si>
  <si>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</si>
  <si>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</si>
  <si>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</si>
  <si>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</si>
  <si>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</si>
  <si>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</si>
  <si>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</si>
  <si>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</si>
  <si>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</si>
  <si>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</si>
  <si>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</si>
  <si>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</si>
  <si>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</si>
  <si>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</si>
  <si>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</si>
  <si>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</si>
  <si>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</si>
  <si>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</si>
  <si>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</si>
  <si>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</si>
  <si>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</si>
  <si>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</si>
  <si>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</si>
  <si>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</si>
  <si>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</si>
  <si>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</si>
  <si>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</si>
  <si>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</si>
  <si>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</si>
  <si>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</si>
  <si>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</si>
  <si>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</si>
  <si>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</si>
  <si>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</si>
  <si>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</si>
  <si>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</si>
  <si>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</si>
  <si>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</si>
  <si>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</si>
  <si>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</si>
  <si>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</si>
  <si>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</si>
  <si>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</si>
  <si>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</si>
  <si>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</si>
  <si>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</si>
  <si>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</si>
  <si>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</si>
  <si>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</si>
  <si>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</si>
  <si>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</si>
  <si>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</si>
  <si>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</si>
  <si>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</si>
  <si>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</si>
  <si>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</si>
  <si>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</si>
  <si>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</si>
  <si>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</si>
  <si>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</si>
  <si>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</si>
  <si>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</si>
  <si>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</si>
  <si>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</si>
  <si>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</si>
  <si>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</si>
  <si>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</si>
  <si>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</si>
  <si>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</si>
  <si>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</si>
  <si>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</si>
  <si>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</si>
  <si>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</si>
  <si>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</si>
  <si>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</si>
  <si>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</si>
  <si>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</si>
  <si>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</si>
  <si>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</si>
  <si>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</si>
  <si>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</si>
  <si>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</si>
  <si>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</si>
  <si>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</si>
  <si>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</si>
  <si>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</si>
  <si>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</si>
  <si>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</si>
  <si>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</si>
  <si>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</si>
  <si>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</si>
  <si>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</si>
  <si>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</si>
  <si>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</si>
  <si>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</si>
  <si>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</si>
  <si>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</si>
  <si>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</si>
  <si>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</si>
  <si>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</si>
  <si>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</si>
  <si>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</si>
  <si>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</si>
  <si>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</si>
  <si>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</si>
  <si>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</si>
  <si>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</si>
  <si>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</si>
  <si>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</si>
  <si>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</si>
  <si>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</si>
  <si>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</si>
  <si>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</si>
  <si>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</si>
  <si>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</si>
  <si>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</si>
  <si>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</si>
  <si>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</si>
  <si>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</si>
  <si>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</si>
  <si>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</si>
  <si>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</si>
  <si>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</si>
  <si>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</si>
  <si>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</si>
  <si>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</si>
  <si>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</si>
  <si>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</si>
  <si>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</si>
  <si>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</si>
  <si>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</si>
  <si>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</si>
  <si>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</si>
  <si>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</si>
  <si>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</si>
  <si>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</si>
  <si>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</si>
  <si>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</si>
  <si>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</si>
  <si>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</si>
  <si>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</si>
  <si>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</si>
  <si>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</si>
  <si>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</si>
  <si>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</si>
  <si>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</si>
  <si>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</si>
  <si>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</si>
  <si>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</si>
  <si>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</si>
  <si>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</si>
  <si>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</si>
  <si>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</si>
  <si>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</si>
  <si>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</si>
  <si>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</si>
  <si>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</si>
  <si>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</si>
  <si>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</si>
  <si>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</si>
  <si>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</si>
  <si>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</si>
  <si>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</si>
  <si>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</si>
  <si>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</si>
  <si>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</si>
  <si>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</si>
  <si>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</si>
  <si>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</si>
  <si>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</si>
  <si>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</si>
  <si>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</si>
  <si>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</si>
  <si>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</si>
  <si>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</si>
  <si>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</si>
  <si>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</si>
  <si>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</si>
  <si>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</si>
  <si>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</si>
  <si>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</si>
  <si>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</si>
  <si>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</si>
  <si>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</si>
  <si>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</si>
  <si>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</si>
  <si>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</si>
  <si>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</si>
  <si>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</si>
  <si>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</si>
  <si>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</si>
  <si>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</si>
  <si>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</si>
  <si>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</si>
  <si>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</si>
  <si>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</si>
  <si>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</si>
  <si>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</si>
  <si>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</si>
  <si>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</si>
  <si>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</si>
  <si>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</si>
  <si>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</si>
  <si>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</si>
  <si>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</si>
  <si>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</si>
  <si>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</si>
  <si>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</si>
  <si>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</si>
  <si>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</si>
  <si>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</si>
  <si>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</si>
  <si>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</si>
  <si>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</si>
  <si>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</si>
  <si>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</si>
  <si>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</si>
  <si>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</si>
  <si>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</si>
  <si>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</si>
  <si>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</si>
  <si>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</si>
  <si>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</si>
  <si>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</si>
  <si>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</si>
  <si>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</si>
  <si>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</si>
  <si>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</si>
  <si>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</si>
  <si>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</si>
  <si>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</si>
  <si>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</si>
  <si>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</si>
  <si>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</si>
  <si>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</si>
  <si>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</si>
  <si>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</si>
  <si>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</si>
  <si>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</si>
  <si>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</si>
  <si>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</si>
  <si>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</si>
  <si>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</si>
  <si>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</si>
  <si>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</si>
  <si>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</si>
  <si>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</si>
  <si>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</si>
  <si>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</si>
  <si>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</si>
  <si>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</si>
  <si>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</si>
  <si>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</si>
  <si>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</si>
  <si>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</si>
  <si>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</si>
  <si>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</si>
  <si>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</si>
  <si>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</si>
  <si>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</si>
  <si>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</si>
  <si>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</si>
  <si>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</si>
  <si>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</si>
  <si>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</si>
  <si>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</si>
  <si>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</si>
  <si>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</si>
  <si>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</si>
  <si>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</si>
  <si>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</si>
  <si>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</si>
  <si>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</si>
  <si>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</si>
  <si>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</si>
  <si>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</si>
  <si>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</si>
  <si>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</si>
  <si>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</si>
  <si>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</si>
  <si>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</si>
  <si>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</si>
  <si>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</si>
  <si>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</si>
  <si>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</si>
  <si>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</si>
  <si>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</si>
  <si>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</si>
  <si>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</si>
  <si>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</si>
  <si>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</si>
  <si>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</si>
  <si>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</si>
  <si>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</si>
  <si>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</si>
  <si>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</si>
  <si>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</si>
  <si>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</si>
  <si>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</si>
  <si>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</si>
  <si>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</si>
  <si>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</si>
  <si>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</si>
  <si>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</si>
  <si>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</si>
  <si>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</si>
  <si>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</si>
  <si>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</si>
  <si>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</si>
  <si>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</si>
  <si>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</si>
  <si>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</si>
  <si>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</si>
  <si>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</si>
  <si>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</si>
  <si>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</si>
  <si>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</si>
  <si>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</si>
  <si>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</si>
  <si>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</si>
  <si>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</si>
  <si>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</si>
  <si>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</si>
  <si>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</si>
  <si>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</si>
  <si>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</si>
  <si>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</si>
  <si>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</si>
  <si>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</si>
  <si>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</si>
  <si>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</si>
  <si>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</si>
  <si>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</si>
  <si>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</si>
  <si>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</si>
  <si>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</si>
  <si>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</si>
  <si>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</si>
  <si>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</si>
  <si>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</si>
  <si>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</si>
  <si>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</si>
  <si>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</si>
  <si>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</si>
  <si>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</si>
  <si>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</si>
  <si>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</si>
  <si>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</si>
  <si>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</si>
  <si>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</si>
  <si>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</si>
  <si>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</si>
  <si>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</si>
  <si>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</si>
  <si>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</si>
  <si>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</si>
  <si>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</si>
  <si>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</si>
  <si>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</si>
  <si>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</si>
  <si>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</si>
  <si>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</si>
  <si>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</si>
  <si>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</si>
  <si>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</si>
  <si>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</si>
  <si>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</si>
  <si>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</si>
  <si>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</si>
  <si>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</si>
  <si>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</si>
  <si>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</si>
  <si>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</si>
  <si>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</si>
  <si>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</si>
  <si>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</si>
  <si>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</si>
  <si>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</si>
  <si>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</si>
  <si>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</si>
  <si>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</si>
  <si>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</si>
  <si>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</si>
  <si>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</si>
  <si>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</si>
  <si>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</si>
  <si>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</si>
  <si>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</si>
  <si>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</si>
  <si>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</si>
  <si>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</si>
  <si>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</si>
  <si>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</si>
  <si>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</si>
  <si>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</si>
  <si>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</si>
  <si>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</si>
  <si>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</si>
  <si>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</si>
  <si>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</si>
  <si>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</si>
  <si>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</si>
  <si>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</si>
  <si>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</si>
  <si>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</si>
  <si>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</si>
  <si>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</si>
  <si>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</si>
  <si>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</si>
  <si>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</si>
  <si>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</si>
  <si>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</si>
  <si>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</si>
  <si>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</si>
  <si>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</si>
  <si>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</si>
  <si>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</si>
  <si>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</si>
  <si>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</si>
  <si>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</si>
  <si>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</si>
  <si>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</si>
  <si>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</si>
  <si>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</si>
  <si>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</si>
  <si>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</si>
  <si>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</si>
  <si>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</si>
  <si>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</si>
  <si>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</si>
  <si>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</si>
  <si>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</si>
  <si>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</si>
  <si>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</si>
  <si>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</si>
  <si>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</si>
  <si>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</si>
  <si>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</si>
  <si>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</si>
  <si>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</si>
  <si>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</si>
  <si>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</si>
  <si>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</si>
  <si>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</si>
  <si>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</si>
  <si>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</si>
  <si>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</si>
  <si>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</si>
  <si>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</si>
  <si>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</si>
  <si>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</si>
  <si>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</si>
  <si>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</si>
  <si>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</si>
  <si>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</si>
  <si>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</si>
  <si>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</si>
  <si>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</si>
  <si>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</si>
  <si>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</si>
  <si>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</si>
  <si>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</si>
  <si>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</si>
  <si>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</si>
  <si>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</si>
  <si>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</si>
  <si>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</si>
  <si>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</si>
  <si>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</si>
  <si>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</si>
  <si>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</si>
  <si>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</si>
  <si>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</si>
  <si>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</si>
  <si>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</si>
  <si>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</si>
  <si>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</si>
  <si>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</si>
  <si>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</si>
  <si>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</si>
  <si>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</si>
  <si>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</si>
  <si>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</si>
  <si>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</si>
  <si>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</si>
  <si>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</si>
  <si>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</si>
  <si>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</si>
  <si>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</si>
  <si>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</si>
  <si>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</si>
  <si>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</si>
  <si>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</si>
  <si>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</si>
  <si>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</si>
  <si>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</si>
  <si>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</si>
  <si>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</si>
  <si>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</si>
  <si>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</si>
  <si>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</si>
  <si>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</si>
  <si>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</si>
  <si>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</si>
  <si>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</si>
  <si>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</si>
  <si>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</si>
  <si>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</si>
  <si>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</si>
  <si>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</si>
  <si>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</si>
  <si>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</si>
  <si>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</si>
  <si>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</si>
  <si>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</si>
  <si>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</si>
  <si>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</si>
  <si>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</si>
  <si>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</si>
  <si>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</si>
  <si>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</si>
  <si>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</si>
  <si>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</si>
  <si>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</si>
  <si>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</si>
  <si>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</si>
  <si>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</si>
  <si>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</si>
  <si>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</si>
  <si>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</si>
  <si>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</si>
  <si>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</si>
  <si>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</si>
  <si>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</si>
  <si>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</si>
  <si>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</si>
  <si>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</si>
  <si>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</si>
  <si>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</si>
  <si>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</si>
  <si>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</si>
  <si>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</si>
  <si>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</si>
  <si>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</si>
  <si>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</si>
  <si>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</si>
  <si>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</si>
  <si>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</si>
  <si>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</si>
  <si>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</si>
  <si>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</si>
  <si>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</si>
  <si>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</si>
  <si>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</si>
  <si>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</si>
  <si>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</si>
  <si>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</si>
  <si>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</si>
  <si>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</si>
  <si>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</si>
  <si>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</si>
  <si>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</si>
  <si>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</si>
  <si>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</si>
  <si>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</si>
  <si>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</si>
  <si>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</si>
  <si>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</si>
  <si>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</si>
  <si>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</si>
  <si>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</si>
  <si>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</si>
  <si>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</si>
  <si>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</si>
  <si>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</si>
  <si>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</si>
  <si>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</si>
  <si>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</si>
  <si>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</si>
  <si>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</si>
  <si>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</si>
  <si>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</si>
  <si>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</si>
  <si>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</si>
  <si>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</si>
  <si>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</si>
  <si>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</si>
  <si>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</si>
  <si>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</si>
  <si>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</si>
  <si>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</si>
  <si>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</si>
  <si>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</si>
  <si>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</si>
  <si>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</si>
  <si>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</si>
  <si>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</si>
  <si>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</si>
  <si>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</si>
  <si>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</si>
  <si>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</si>
  <si>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</si>
  <si>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</si>
  <si>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</si>
  <si>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</si>
  <si>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</si>
  <si>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</si>
  <si>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</si>
  <si>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</si>
  <si>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</si>
  <si>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</si>
  <si>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</si>
  <si>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</si>
  <si>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</si>
  <si>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</si>
  <si>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</si>
  <si>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</si>
  <si>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</si>
  <si>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</si>
  <si>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</si>
  <si>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</si>
  <si>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</si>
  <si>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</si>
  <si>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</si>
  <si>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</si>
  <si>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</si>
  <si>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</si>
  <si>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</si>
  <si>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</si>
  <si>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</si>
  <si>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</si>
  <si>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</si>
  <si>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</si>
  <si>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</si>
  <si>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</si>
  <si>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</si>
  <si>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</si>
  <si>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</si>
  <si>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</si>
  <si>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</si>
  <si>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</si>
  <si>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</si>
  <si>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</si>
  <si>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</si>
  <si>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</si>
  <si>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</si>
  <si>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</si>
  <si>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</si>
  <si>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</si>
  <si>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</si>
  <si>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</si>
  <si>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</si>
  <si>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</si>
  <si>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</si>
  <si>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</si>
  <si>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</si>
  <si>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</si>
  <si>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</si>
  <si>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</si>
  <si>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</si>
  <si>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</si>
  <si>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</si>
  <si>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</si>
  <si>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</si>
  <si>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</si>
  <si>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</si>
  <si>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</si>
  <si>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</si>
  <si>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</si>
  <si>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</si>
  <si>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</si>
  <si>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</si>
  <si>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</si>
  <si>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</si>
  <si>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</si>
  <si>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</si>
  <si>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</si>
  <si>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</si>
  <si>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</si>
  <si>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</si>
  <si>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</si>
  <si>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</si>
  <si>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</si>
  <si>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</si>
  <si>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</si>
  <si>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</si>
  <si>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</si>
  <si>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</si>
  <si>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</si>
  <si>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</si>
  <si>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</si>
  <si>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</si>
  <si>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</si>
  <si>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</si>
  <si>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</si>
  <si>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</si>
  <si>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</si>
  <si>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</si>
  <si>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</si>
  <si>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</si>
  <si>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</si>
  <si>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</si>
  <si>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</si>
  <si>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</si>
  <si>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</si>
  <si>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</si>
  <si>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</si>
  <si>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</si>
  <si>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</si>
  <si>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</si>
  <si>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</si>
  <si>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</si>
  <si>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</si>
  <si>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</si>
  <si>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</si>
  <si>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</si>
  <si>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</si>
  <si>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</si>
  <si>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</si>
  <si>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</si>
  <si>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</si>
  <si>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</si>
  <si>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</si>
  <si>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</si>
  <si>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</si>
  <si>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</si>
  <si>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</si>
  <si>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</si>
  <si>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</si>
  <si>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</si>
  <si>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</si>
  <si>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</si>
  <si>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</si>
  <si>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</si>
  <si>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</si>
  <si>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</si>
  <si>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</si>
  <si>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</si>
  <si>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</si>
  <si>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</si>
  <si>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</si>
  <si>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</si>
  <si>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</si>
  <si>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</si>
  <si>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</si>
  <si>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</si>
  <si>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</si>
  <si>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</si>
  <si>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</si>
  <si>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</si>
  <si>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</si>
  <si>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</si>
  <si>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</si>
  <si>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</si>
  <si>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</si>
  <si>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</si>
  <si>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</si>
  <si>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</si>
  <si>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</si>
  <si>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</si>
  <si>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</si>
  <si>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</si>
  <si>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</si>
  <si>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</si>
  <si>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</si>
  <si>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</si>
  <si>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</si>
  <si>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</si>
  <si>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</si>
  <si>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</si>
  <si>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</si>
  <si>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</si>
  <si>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</si>
  <si>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</si>
  <si>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</si>
  <si>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</si>
  <si>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</si>
  <si>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</si>
  <si>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</si>
  <si>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</si>
  <si>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</si>
  <si>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</si>
  <si>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</si>
  <si>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</si>
  <si>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</si>
  <si>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</si>
  <si>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</si>
  <si>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</si>
  <si>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</si>
  <si>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</si>
  <si>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</si>
  <si>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</si>
  <si>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</si>
  <si>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</si>
  <si>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</si>
  <si>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</si>
  <si>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</si>
  <si>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</si>
  <si>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</si>
  <si>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</si>
  <si>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</si>
  <si>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</si>
  <si>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</si>
  <si>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</si>
  <si>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</si>
  <si>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</si>
  <si>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</si>
  <si>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</si>
  <si>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</si>
  <si>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</si>
  <si>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</si>
  <si>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</si>
  <si>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</si>
  <si>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</si>
  <si>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</si>
  <si>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</si>
  <si>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</si>
  <si>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</si>
  <si>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</si>
  <si>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</si>
  <si>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</si>
  <si>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</si>
  <si>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</si>
  <si>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</si>
  <si>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</si>
  <si>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</si>
  <si>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</si>
  <si>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</si>
  <si>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</si>
  <si>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</si>
  <si>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</si>
  <si>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</si>
  <si>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</si>
  <si>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</si>
  <si>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</si>
  <si>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</si>
  <si>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</si>
  <si>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</si>
  <si>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</si>
  <si>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</si>
  <si>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</si>
  <si>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</si>
  <si>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</si>
  <si>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</si>
  <si>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</si>
  <si>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</si>
  <si>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</si>
  <si>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</si>
  <si>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</si>
  <si>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</si>
  <si>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</si>
  <si>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</si>
  <si>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</si>
  <si>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</si>
  <si>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</si>
  <si>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</si>
  <si>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</si>
  <si>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</si>
  <si>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</si>
  <si>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</si>
  <si>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</si>
  <si>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</si>
  <si>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</si>
  <si>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</si>
  <si>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</si>
  <si>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</si>
  <si>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</si>
  <si>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</si>
  <si>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</si>
  <si>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</si>
  <si>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</si>
  <si>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</si>
  <si>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</si>
  <si>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</si>
  <si>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</si>
  <si>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</si>
  <si>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</si>
  <si>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</si>
  <si>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</si>
  <si>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</si>
  <si>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</si>
  <si>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</si>
  <si>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</si>
  <si>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</si>
  <si>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</si>
  <si>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</si>
  <si>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</si>
  <si>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</si>
  <si>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</si>
  <si>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</si>
  <si>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</si>
  <si>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</si>
  <si>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</si>
  <si>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</si>
  <si>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</si>
  <si>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</si>
  <si>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</si>
  <si>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</si>
  <si>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</si>
  <si>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</si>
  <si>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</si>
  <si>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</si>
  <si>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</si>
  <si>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</si>
  <si>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</si>
  <si>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</si>
  <si>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</si>
  <si>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</si>
  <si>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</si>
  <si>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</si>
  <si>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</si>
  <si>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</si>
  <si>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</si>
  <si>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</si>
  <si>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</si>
  <si>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</si>
  <si>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</si>
  <si>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</si>
  <si>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</si>
  <si>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</si>
  <si>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</si>
  <si>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</si>
  <si>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</si>
  <si>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</si>
  <si>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</si>
  <si>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</si>
  <si>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</si>
  <si>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</si>
  <si>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</si>
  <si>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</si>
  <si>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</si>
  <si>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</si>
  <si>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</si>
  <si>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</si>
  <si>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</si>
  <si>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</si>
  <si>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</si>
  <si>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</si>
  <si>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</si>
  <si>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</si>
  <si>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</si>
  <si>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</si>
  <si>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</si>
  <si>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</si>
  <si>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</si>
  <si>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</si>
  <si>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</si>
  <si>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</si>
  <si>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</si>
  <si>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</si>
  <si>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</si>
  <si>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</si>
  <si>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</si>
  <si>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</si>
  <si>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</si>
  <si>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</si>
  <si>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</si>
  <si>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</si>
  <si>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</si>
  <si>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</si>
  <si>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</si>
  <si>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</si>
  <si>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</si>
  <si>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</si>
  <si>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</si>
  <si>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</si>
  <si>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</si>
  <si>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</si>
  <si>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</si>
  <si>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</si>
  <si>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</si>
  <si>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</si>
  <si>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</si>
  <si>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</si>
  <si>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</si>
  <si>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</si>
  <si>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</si>
  <si>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</si>
  <si>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</si>
  <si>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</si>
  <si>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</si>
  <si>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</si>
  <si>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</si>
  <si>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</si>
  <si>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</si>
  <si>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</si>
  <si>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</si>
  <si>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</si>
  <si>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</si>
  <si>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</si>
  <si>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</si>
  <si>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</si>
  <si>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</si>
  <si>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</si>
  <si>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</si>
  <si>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</si>
  <si>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</si>
  <si>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</si>
  <si>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</si>
  <si>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</si>
  <si>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</si>
  <si>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</si>
  <si>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</si>
  <si>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</si>
  <si>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</si>
  <si>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</si>
  <si>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</si>
  <si>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</si>
  <si>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</si>
  <si>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</si>
  <si>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</si>
  <si>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</si>
  <si>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</si>
  <si>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</si>
  <si>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</si>
  <si>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</si>
  <si>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</si>
  <si>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</si>
  <si>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</si>
  <si>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</si>
  <si>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</si>
  <si>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</si>
  <si>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</si>
  <si>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</si>
  <si>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</si>
  <si>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</si>
  <si>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</si>
  <si>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</si>
  <si>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</si>
  <si>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</si>
  <si>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</si>
  <si>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</si>
  <si>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</si>
  <si>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</si>
  <si>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</si>
  <si>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</si>
  <si>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</si>
  <si>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</si>
  <si>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</si>
  <si>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</si>
  <si>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</si>
  <si>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</si>
  <si>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</si>
  <si>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</si>
  <si>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</si>
  <si>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</si>
  <si>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</si>
  <si>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</si>
  <si>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</si>
  <si>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</si>
  <si>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</si>
  <si>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</si>
  <si>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</si>
  <si>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</si>
  <si>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</si>
  <si>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</si>
  <si>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</si>
  <si>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</si>
  <si>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</si>
  <si>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</si>
  <si>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</si>
  <si>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</si>
  <si>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</si>
  <si>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</si>
  <si>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</si>
  <si>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</si>
  <si>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</si>
  <si>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</si>
  <si>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</si>
  <si>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</si>
  <si>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</si>
  <si>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</si>
  <si>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</si>
  <si>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</si>
  <si>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</si>
  <si>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</si>
  <si>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</si>
  <si>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</si>
  <si>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</si>
  <si>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</si>
  <si>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</si>
  <si>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</si>
  <si>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</si>
  <si>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</si>
  <si>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</si>
  <si>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</si>
  <si>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</si>
  <si>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</si>
  <si>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</si>
  <si>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</si>
  <si>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</si>
  <si>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</si>
  <si>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</si>
  <si>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</si>
  <si>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</si>
  <si>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</si>
  <si>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</si>
  <si>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</si>
  <si>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</si>
  <si>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</si>
  <si>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</si>
  <si>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</si>
  <si>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</si>
  <si>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</si>
  <si>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</si>
  <si>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</si>
  <si>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</si>
  <si>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</si>
  <si>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</si>
  <si>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</si>
  <si>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</si>
  <si>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</si>
  <si>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</si>
  <si>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</si>
  <si>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</si>
  <si>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</si>
  <si>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</si>
  <si>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</si>
  <si>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</si>
  <si>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</si>
  <si>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</si>
  <si>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</si>
  <si>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</si>
  <si>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</si>
  <si>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</si>
  <si>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</si>
  <si>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</si>
  <si>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</si>
  <si>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</si>
  <si>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</si>
  <si>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</si>
  <si>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</si>
  <si>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</si>
  <si>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</si>
  <si>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</si>
  <si>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</si>
  <si>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</si>
  <si>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</si>
  <si>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</si>
  <si>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</si>
  <si>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</si>
  <si>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</si>
  <si>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</si>
  <si>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</si>
  <si>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</si>
  <si>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</si>
  <si>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</si>
  <si>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</si>
  <si>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</si>
  <si>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</si>
  <si>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</si>
  <si>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</si>
  <si>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</si>
  <si>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</si>
  <si>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</si>
  <si>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</si>
  <si>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</si>
  <si>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</si>
  <si>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</si>
  <si>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</si>
  <si>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</si>
  <si>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</si>
  <si>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</si>
  <si>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</si>
  <si>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</si>
  <si>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</si>
  <si>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</si>
  <si>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</si>
  <si>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</si>
  <si>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</si>
  <si>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</si>
  <si>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</si>
  <si>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</si>
  <si>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</si>
  <si>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</si>
  <si>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</si>
  <si>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</si>
  <si>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</si>
  <si>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</si>
  <si>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</si>
  <si>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</si>
  <si>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</si>
  <si>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</si>
  <si>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</si>
  <si>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</si>
  <si>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</si>
  <si>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</si>
  <si>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</si>
  <si>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</si>
  <si>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</si>
  <si>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</si>
  <si>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</si>
  <si>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</si>
  <si>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</si>
  <si>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</si>
  <si>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</si>
  <si>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</si>
  <si>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</si>
  <si>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</si>
  <si>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</si>
  <si>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</si>
  <si>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</si>
  <si>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</si>
  <si>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</si>
  <si>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</si>
  <si>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</si>
  <si>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</si>
  <si>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</si>
  <si>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</si>
  <si>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</si>
  <si>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</si>
  <si>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</si>
  <si>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</si>
  <si>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</si>
  <si>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</si>
  <si>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</si>
  <si>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</si>
  <si>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</si>
  <si>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</si>
  <si>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</si>
  <si>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</si>
  <si>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</si>
  <si>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</si>
  <si>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</si>
  <si>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</si>
  <si>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</si>
  <si>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</si>
  <si>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</si>
  <si>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</si>
  <si>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</si>
  <si>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</si>
  <si>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</si>
  <si>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</si>
  <si>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</si>
  <si>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</si>
  <si>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</si>
  <si>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</si>
  <si>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</si>
  <si>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</si>
  <si>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</si>
  <si>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</si>
  <si>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</si>
  <si>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</si>
  <si>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</si>
  <si>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</si>
  <si>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</si>
  <si>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</si>
  <si>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</si>
  <si>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</si>
  <si>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</si>
  <si>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</si>
  <si>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</si>
  <si>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</si>
  <si>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</si>
  <si>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</si>
  <si>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</si>
  <si>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</si>
  <si>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</si>
  <si>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</si>
  <si>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</si>
  <si>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</si>
  <si>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</si>
  <si>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</si>
  <si>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</si>
  <si>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</si>
  <si>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</si>
  <si>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</si>
  <si>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</si>
  <si>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</si>
  <si>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</si>
  <si>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</si>
  <si>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</si>
  <si>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</si>
  <si>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</si>
  <si>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</si>
  <si>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</si>
  <si>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</si>
  <si>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</si>
  <si>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</si>
  <si>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</si>
  <si>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</si>
  <si>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</si>
  <si>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</si>
  <si>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</si>
  <si>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</si>
  <si>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</si>
  <si>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</si>
  <si>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</si>
  <si>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</si>
  <si>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</si>
  <si>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</si>
  <si>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</si>
  <si>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</si>
  <si>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</si>
  <si>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</si>
  <si>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</si>
  <si>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</si>
  <si>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</si>
  <si>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</si>
  <si>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</si>
  <si>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</si>
  <si>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</si>
  <si>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</si>
  <si>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</si>
  <si>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</si>
  <si>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</si>
  <si>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</si>
  <si>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</si>
  <si>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</si>
  <si>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</si>
  <si>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</si>
  <si>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</si>
  <si>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</si>
  <si>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</si>
  <si>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</si>
  <si>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</si>
  <si>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</si>
  <si>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</si>
  <si>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</si>
  <si>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</si>
  <si>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</si>
  <si>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</si>
  <si>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</si>
  <si>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</si>
  <si>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</si>
  <si>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</si>
  <si>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</si>
  <si>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</si>
  <si>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</si>
  <si>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</si>
  <si>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</si>
  <si>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</si>
  <si>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</si>
  <si>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</si>
  <si>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</si>
  <si>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</si>
  <si>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</si>
  <si>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</si>
  <si>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</si>
  <si>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</si>
  <si>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</si>
  <si>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</si>
  <si>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</si>
  <si>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</si>
  <si>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</si>
  <si>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</si>
  <si>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</si>
  <si>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</si>
  <si>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</si>
  <si>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</si>
  <si>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</si>
  <si>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</si>
  <si>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</si>
  <si>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</si>
  <si>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</si>
  <si>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</si>
  <si>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</si>
  <si>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</si>
  <si>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</si>
  <si>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</si>
  <si>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</si>
  <si>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</si>
  <si>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</si>
  <si>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</si>
  <si>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</si>
  <si>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</si>
  <si>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</si>
  <si>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</si>
  <si>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</si>
  <si>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</si>
  <si>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</si>
  <si>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</si>
  <si>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</si>
  <si>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</si>
  <si>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</si>
  <si>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</si>
  <si>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</si>
  <si>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</si>
  <si>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</si>
  <si>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</si>
  <si>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</si>
  <si>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</si>
  <si>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</si>
  <si>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</si>
  <si>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</si>
  <si>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</si>
  <si>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</si>
  <si>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</si>
  <si>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</si>
  <si>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</si>
  <si>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</si>
  <si>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</si>
  <si>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</si>
  <si>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</si>
  <si>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</si>
  <si>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</si>
  <si>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</si>
  <si>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</si>
  <si>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</si>
  <si>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</si>
  <si>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</si>
  <si>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</si>
  <si>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</si>
  <si>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</si>
  <si>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</si>
  <si>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</si>
  <si>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</si>
  <si>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</si>
  <si>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</si>
  <si>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</si>
  <si>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</si>
  <si>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</si>
  <si>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</si>
  <si>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</si>
  <si>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</si>
  <si>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</si>
  <si>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</si>
  <si>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</si>
  <si>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</si>
  <si>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</si>
  <si>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</si>
  <si>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</si>
  <si>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</si>
  <si>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</si>
  <si>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</si>
  <si>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</si>
  <si>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</si>
  <si>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</si>
  <si>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</si>
  <si>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</si>
  <si>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</si>
  <si>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</si>
  <si>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</si>
  <si>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</si>
  <si>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</si>
  <si>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</si>
  <si>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</si>
  <si>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</si>
  <si>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</si>
  <si>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</si>
  <si>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</si>
  <si>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</si>
  <si>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</si>
  <si>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</si>
  <si>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</si>
  <si>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</si>
  <si>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</si>
  <si>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</si>
  <si>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</si>
  <si>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</si>
  <si>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</si>
  <si>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</si>
  <si>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</si>
  <si>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</si>
  <si>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</si>
  <si>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</si>
  <si>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</si>
  <si>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</si>
  <si>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</si>
  <si>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</si>
  <si>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</si>
  <si>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</si>
  <si>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</si>
  <si>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</si>
  <si>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</si>
  <si>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</si>
  <si>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</si>
  <si>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</si>
  <si>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</si>
  <si>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</si>
  <si>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</si>
  <si>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</si>
  <si>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</si>
  <si>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</si>
  <si>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</si>
  <si>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</si>
  <si>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</si>
  <si>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</si>
  <si>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</si>
  <si>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</si>
  <si>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</si>
  <si>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</si>
  <si>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</si>
  <si>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</si>
  <si>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</si>
  <si>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</si>
  <si>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</si>
  <si>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</si>
  <si>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</si>
  <si>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</si>
  <si>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</si>
  <si>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</si>
  <si>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</si>
  <si>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</si>
  <si>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</si>
  <si>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</si>
  <si>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</si>
  <si>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</si>
  <si>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</si>
  <si>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</si>
  <si>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</si>
  <si>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</si>
  <si>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</si>
  <si>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</si>
  <si>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</si>
  <si>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</si>
  <si>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</si>
  <si>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</si>
  <si>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</si>
  <si>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</si>
  <si>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</si>
  <si>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</si>
  <si>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</si>
  <si>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</si>
  <si>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</si>
  <si>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</si>
  <si>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</si>
  <si>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</si>
  <si>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</si>
  <si>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</si>
  <si>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</si>
  <si>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</si>
  <si>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</si>
  <si>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</si>
  <si>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</si>
  <si>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</si>
  <si>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</si>
  <si>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</si>
  <si>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</si>
  <si>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</si>
  <si>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</si>
  <si>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</si>
  <si>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</si>
  <si>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</si>
  <si>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</si>
  <si>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</si>
  <si>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</si>
  <si>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</si>
  <si>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</si>
  <si>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</si>
  <si>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</si>
  <si>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</si>
  <si>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</si>
  <si>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</si>
  <si>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</si>
  <si>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</si>
  <si>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</si>
  <si>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</si>
  <si>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</si>
  <si>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</si>
  <si>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</si>
  <si>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</si>
  <si>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</si>
  <si>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</si>
  <si>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</si>
  <si>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</si>
  <si>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</si>
  <si>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</si>
  <si>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</si>
  <si>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</si>
  <si>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</si>
  <si>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</si>
  <si>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</si>
  <si>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</si>
  <si>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</si>
  <si>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</si>
  <si>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</si>
  <si>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</si>
  <si>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</si>
  <si>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</si>
  <si>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</si>
  <si>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</si>
  <si>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</si>
  <si>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</si>
  <si>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</si>
  <si>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</si>
  <si>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</si>
  <si>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</si>
  <si>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</si>
  <si>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</si>
  <si>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</si>
  <si>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</si>
  <si>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</si>
  <si>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</si>
  <si>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</si>
  <si>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</si>
  <si>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</si>
  <si>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</si>
  <si>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</si>
  <si>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</si>
  <si>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</si>
  <si>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</si>
  <si>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</si>
  <si>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</si>
  <si>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</si>
  <si>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</si>
  <si>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</si>
  <si>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</si>
  <si>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</si>
  <si>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</si>
  <si>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</si>
  <si>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</si>
  <si>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</si>
  <si>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</si>
  <si>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</si>
  <si>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</si>
  <si>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</si>
  <si>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</si>
  <si>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</si>
  <si>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</si>
  <si>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</si>
  <si>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</si>
  <si>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</si>
  <si>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</si>
  <si>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</si>
  <si>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</si>
  <si>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</si>
  <si>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</si>
  <si>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</si>
  <si>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</si>
  <si>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</si>
  <si>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</si>
  <si>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</si>
  <si>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</si>
  <si>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</si>
  <si>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</si>
  <si>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</si>
  <si>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</si>
  <si>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</si>
  <si>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</si>
  <si>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</si>
  <si>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</si>
  <si>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</si>
  <si>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</si>
  <si>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</si>
  <si>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</si>
  <si>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</si>
  <si>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</si>
  <si>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</si>
  <si>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</si>
  <si>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</si>
  <si>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</si>
  <si>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</si>
  <si>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</si>
  <si>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</si>
  <si>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</si>
  <si>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</si>
  <si>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</si>
  <si>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</si>
  <si>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</si>
  <si>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</si>
  <si>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</si>
  <si>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</si>
  <si>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</si>
  <si>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</si>
  <si>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</si>
  <si>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</si>
  <si>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</si>
  <si>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</si>
  <si>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</si>
  <si>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</si>
  <si>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</si>
  <si>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</si>
  <si>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</si>
  <si>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</si>
  <si>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</si>
  <si>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</si>
  <si>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</si>
  <si>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</si>
  <si>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</si>
  <si>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</si>
  <si>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</si>
  <si>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</si>
  <si>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</si>
  <si>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</si>
  <si>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</si>
  <si>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</si>
  <si>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</si>
  <si>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</si>
  <si>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</si>
  <si>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</si>
  <si>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</si>
  <si>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</si>
  <si>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</si>
  <si>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</si>
  <si>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</si>
  <si>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</si>
  <si>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</si>
  <si>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</si>
  <si>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</si>
  <si>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</si>
  <si>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</si>
  <si>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</si>
  <si>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</si>
  <si>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</si>
  <si>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</si>
  <si>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</si>
  <si>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</si>
  <si>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</si>
  <si>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</si>
  <si>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</si>
  <si>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</si>
  <si>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</si>
  <si>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</si>
  <si>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</si>
  <si>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</si>
  <si>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</si>
  <si>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</si>
  <si>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</si>
  <si>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</si>
  <si>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</si>
  <si>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</si>
  <si>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</si>
  <si>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</si>
  <si>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</si>
  <si>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</si>
  <si>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</si>
  <si>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</si>
  <si>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</si>
  <si>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</si>
  <si>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</si>
  <si>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</si>
  <si>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</si>
  <si>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</si>
  <si>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</si>
  <si>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</si>
  <si>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</si>
  <si>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</si>
  <si>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</si>
  <si>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</si>
  <si>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</si>
  <si>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</si>
  <si>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</si>
  <si>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</si>
  <si>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</si>
  <si>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</si>
  <si>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</si>
  <si>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</si>
  <si>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</si>
  <si>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</si>
  <si>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</si>
  <si>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</si>
  <si>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</si>
  <si>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</si>
  <si>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</si>
  <si>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</si>
  <si>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</si>
  <si>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</si>
  <si>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</si>
  <si>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</si>
  <si>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</si>
  <si>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</si>
  <si>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</si>
  <si>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</si>
  <si>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</si>
  <si>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</si>
  <si>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</si>
  <si>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</si>
  <si>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</si>
  <si>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</si>
  <si>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</si>
  <si>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</si>
  <si>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</si>
  <si>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</si>
  <si>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</si>
  <si>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</si>
  <si>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</si>
  <si>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</si>
  <si>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</si>
  <si>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</si>
  <si>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</si>
  <si>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</si>
  <si>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</si>
  <si>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</si>
  <si>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</si>
  <si>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</si>
  <si>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</si>
  <si>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</si>
  <si>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</si>
  <si>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</si>
  <si>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</si>
  <si>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</si>
  <si>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</si>
  <si>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</si>
  <si>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</si>
  <si>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</si>
  <si>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</si>
  <si>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</si>
  <si>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</si>
  <si>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</si>
  <si>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</si>
  <si>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</si>
  <si>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</si>
  <si>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</si>
  <si>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</si>
  <si>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</si>
  <si>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</si>
  <si>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</si>
  <si>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</si>
  <si>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</si>
  <si>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</si>
  <si>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</si>
  <si>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</si>
  <si>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</si>
  <si>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</si>
  <si>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</si>
  <si>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</si>
  <si>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</si>
  <si>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</si>
  <si>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</si>
  <si>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</si>
  <si>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</si>
  <si>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</si>
  <si>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</si>
  <si>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</si>
  <si>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</si>
  <si>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</si>
  <si>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</si>
  <si>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</si>
  <si>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</si>
  <si>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</si>
  <si>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</si>
  <si>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</si>
  <si>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</si>
  <si>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</si>
  <si>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</si>
  <si>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</si>
  <si>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</si>
  <si>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</si>
  <si>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</si>
  <si>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</si>
  <si>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</si>
  <si>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</si>
  <si>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</si>
  <si>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</si>
  <si>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</si>
  <si>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</si>
  <si>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</si>
  <si>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</si>
  <si>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</si>
  <si>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</si>
  <si>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</si>
  <si>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</si>
  <si>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</si>
  <si>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</si>
  <si>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</si>
  <si>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</si>
  <si>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</si>
  <si>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</si>
  <si>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</si>
  <si>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</si>
  <si>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</si>
  <si>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</si>
  <si>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</si>
  <si>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</si>
  <si>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</si>
  <si>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</si>
  <si>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</si>
  <si>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</si>
  <si>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</si>
  <si>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</si>
  <si>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</si>
  <si>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</si>
  <si>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</si>
  <si>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</si>
  <si>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</si>
  <si>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</si>
  <si>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</si>
  <si>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</si>
  <si>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</si>
  <si>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</si>
  <si>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</si>
  <si>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</si>
  <si>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</si>
  <si>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</si>
  <si>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</si>
  <si>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</si>
  <si>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</si>
  <si>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</si>
  <si>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</si>
  <si>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</si>
  <si>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</si>
  <si>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</si>
  <si>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</si>
  <si>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</si>
  <si>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</si>
  <si>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</si>
  <si>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</si>
  <si>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</si>
  <si>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</si>
  <si>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</si>
  <si>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</si>
  <si>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</si>
  <si>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</si>
  <si>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</si>
  <si>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</si>
  <si>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</si>
  <si>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</si>
  <si>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</si>
  <si>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</si>
  <si>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</si>
  <si>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</si>
  <si>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</si>
  <si>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</si>
  <si>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</si>
  <si>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</si>
  <si>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</si>
  <si>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</si>
  <si>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</si>
  <si>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</si>
  <si>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</si>
  <si>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</si>
  <si>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</si>
  <si>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</si>
  <si>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</si>
  <si>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</si>
  <si>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</si>
  <si>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</si>
  <si>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</si>
  <si>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</si>
  <si>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</si>
  <si>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</si>
  <si>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</si>
  <si>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</si>
  <si>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</si>
  <si>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</si>
  <si>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</si>
  <si>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</si>
  <si>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</si>
  <si>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</si>
  <si>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</si>
  <si>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</si>
  <si>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</si>
  <si>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</si>
  <si>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</si>
  <si>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</si>
  <si>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</si>
  <si>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</si>
  <si>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</si>
  <si>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</si>
  <si>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</si>
  <si>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</si>
  <si>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</si>
  <si>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</si>
  <si>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</si>
  <si>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</si>
  <si>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</si>
  <si>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</si>
  <si>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</si>
  <si>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</si>
  <si>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</si>
  <si>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</si>
  <si>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</si>
  <si>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</si>
  <si>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</si>
  <si>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</si>
  <si>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</si>
  <si>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</si>
  <si>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</si>
  <si>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</si>
  <si>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</si>
  <si>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</si>
  <si>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</si>
  <si>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</si>
  <si>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</si>
  <si>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</si>
  <si>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</si>
  <si>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</si>
  <si>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</si>
  <si>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</si>
  <si>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</si>
  <si>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</si>
  <si>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</si>
  <si>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</si>
  <si>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</si>
  <si>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</si>
  <si>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</si>
  <si>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</si>
  <si>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</si>
  <si>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</si>
  <si>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</si>
  <si>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</si>
  <si>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</si>
  <si>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</si>
  <si>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</si>
  <si>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</si>
  <si>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</si>
  <si>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</si>
  <si>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</si>
  <si>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</si>
  <si>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</si>
  <si>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</si>
  <si>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</si>
  <si>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</si>
  <si>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</si>
  <si>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</si>
  <si>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</si>
  <si>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</si>
  <si>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</si>
  <si>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</si>
  <si>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</si>
  <si>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</si>
  <si>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</si>
  <si>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</si>
  <si>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</si>
  <si>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</si>
  <si>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</si>
  <si>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</si>
  <si>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</si>
  <si>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</si>
  <si>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</si>
  <si>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</si>
  <si>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</si>
  <si>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</si>
  <si>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</si>
  <si>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</si>
  <si>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</si>
  <si>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</si>
  <si>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</si>
  <si>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</si>
  <si>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</si>
  <si>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</si>
  <si>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</si>
  <si>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</si>
  <si>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</si>
  <si>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</si>
  <si>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</si>
  <si>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</si>
  <si>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</si>
  <si>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</si>
  <si>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</si>
  <si>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</si>
  <si>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</si>
  <si>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</si>
  <si>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</si>
  <si>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</si>
  <si>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</si>
  <si>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</si>
  <si>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</si>
  <si>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</si>
  <si>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</si>
  <si>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</si>
  <si>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</si>
  <si>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</si>
  <si>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</si>
  <si>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</si>
  <si>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</si>
  <si>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</si>
  <si>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</si>
  <si>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</si>
  <si>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</si>
  <si>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</si>
  <si>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</si>
  <si>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</si>
  <si>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</si>
  <si>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</si>
  <si>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</si>
  <si>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</si>
  <si>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</si>
  <si>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</si>
  <si>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</si>
  <si>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</si>
  <si>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</si>
  <si>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</si>
  <si>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</si>
  <si>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</si>
  <si>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</si>
  <si>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</si>
  <si>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</si>
  <si>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</si>
  <si>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</si>
  <si>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</si>
  <si>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</si>
  <si>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</si>
  <si>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</si>
  <si>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</si>
  <si>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</si>
  <si>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</si>
  <si>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</si>
  <si>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</si>
  <si>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</si>
  <si>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</si>
  <si>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</si>
  <si>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</si>
  <si>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</si>
  <si>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</si>
  <si>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</si>
  <si>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</si>
  <si>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</si>
  <si>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</si>
  <si>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</si>
  <si>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</si>
  <si>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</si>
  <si>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</si>
  <si>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</si>
  <si>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</si>
  <si>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</si>
  <si>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</si>
  <si>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</si>
  <si>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</si>
  <si>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</si>
  <si>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</si>
  <si>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</si>
  <si>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</si>
  <si>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PCM-20251018-00000393</t>
  </si>
  <si>
    <t>Generator have major issue and team working to fix the issue
2nd team dispatched with PG need 150 mins</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</si>
  <si>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</si>
  <si>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</si>
  <si>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</si>
  <si>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</si>
  <si>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</si>
  <si>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</si>
  <si>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</si>
  <si>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</si>
  <si>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</si>
  <si>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</si>
  <si>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PCM-20251018-00000800</t>
  </si>
  <si>
    <t xml:space="preserve">SCECO Power NA , WM Site not able to connect PG team complain to SCECO and following for early restoration </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</si>
  <si>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</si>
  <si>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</si>
  <si>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</si>
  <si>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</si>
  <si>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</si>
  <si>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</si>
  <si>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 xml:space="preserve">Module under arrangement ETA 30 mins </t>
  </si>
  <si>
    <t>PCM-20251018-00000211</t>
  </si>
  <si>
    <t xml:space="preserve">ZTE module got faulty and team arranging estimated eta 25 mins </t>
  </si>
  <si>
    <t>PCM-20251018-00000283</t>
  </si>
  <si>
    <t>ZTE 2400 W module got faulty and submitted to WH and under repairing..</t>
  </si>
  <si>
    <t>PCM-20251018-00000667</t>
  </si>
  <si>
    <t>seceo team working , as per him need 90 minutes</t>
  </si>
  <si>
    <t>PCM-20251018-00000728</t>
  </si>
  <si>
    <t>team need 80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</si>
</sst>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Border="1" applyAlignment="1">
      <alignment horizontal="center" vertical="center"/>
    </xf>
    <xf numFmtId="164" fontId="10" fillId="10"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3" totalsRowShown="0" headerRowDxfId="64" dataDxfId="63" headerRowBorderDxfId="61" tableBorderDxfId="62">
  <autoFilter ref="A1:L115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7" totalsRowShown="0" headerRowDxfId="31" dataDxfId="30" headerRowBorderDxfId="28" tableBorderDxfId="29">
  <autoFilter ref="A1:L56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285.58029548611376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5.0849829861108446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45948.52872141204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45948.52872141204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45948.52872141204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45948.52872141204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45948.52872141204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45948.52872141204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45948.52872141204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45948.52872141204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45948.52872141204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45948.52872141204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45948.52872141204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45948.52872141204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45948.52872141204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45948.52872141204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45948.52872141204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45948.52872141204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45948.52872141204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45948.52872141204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45948.52872141204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45948.52872141204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45948.52872141204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45948.52872141204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45948.52872141204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45948.52872141204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45948.52872141204</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45948.52872141204</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45948.52872141204</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45948.52872141204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45948.52872141204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45948.52872141204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45948.52872141204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45948.52872141204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45948.52872141204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45948.52872141204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45948.52872141204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45948.52872141204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45948.52872141204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45948.52872141204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45948.52872141204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45948.52872141204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45948.52872141204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45948.52872141204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45948.52872141204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45948.52872141204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45948.52872141204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45948.52872141204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45948.52872141204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45948.52872141204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45948.52872141204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45948.52872141204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45948.52872141204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45948.52872141204</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45948.52872141204</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45948.52872141204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45948.52872141204</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45948.52872141204</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45948.52872141204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45948.52872141204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45948.52872141204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45948.52872141204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45948.52872141204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45948.52872141204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45948.52872141204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45948.52872141204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45948.52872141204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45948.52872141204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45948.52872141204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45948.52872141204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45948.52872141204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45948.52872141204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45948.52872141204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45948.52872141204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45948.52872141204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45948.52872141204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45948.52872141204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45948.52872141204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45948.52872141204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45948.52872141204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45948.52872141204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45948.52872141204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45948.52872141204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45948.52872141204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45948.52872141204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45948.52872141204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45948.52872141204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45948.52872141204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45948.52872141204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45948.52872141204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45948.52872141204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45948.52872141204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45948.52872141204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45948.52872141204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45948.52872141204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45948.52872141204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45948.52872141204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45948.52872141204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45948.52872141204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45948.52872141204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45948.52872141204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45948.52872141204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45948.52872141204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45948.52872141204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45948.52872141204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45948.52872141204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45948.52872141204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45948.52872141204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45948.52872141204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45948.52872141204</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45948.52872141204</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141.80163807870849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123.52888344907842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4.0329459490749286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64"/>
      <c r="E6" s="117"/>
      <c r="F6" s="118"/>
      <c r="G6" s="119">
        <f ca="1">IFERROR(NOW()-F6,"-")</f>
        <v>45948.52872141204</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45948.52872141204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45948.52872141204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45948.52872141204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45948.52872141204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45948.52872141204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45948.52872141204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45948.52872141204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45948.52872141204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45948.52872141204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45948.52872141204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45948.52872141204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45948.52872141204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45948.52872141204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45948.52872141204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45948.52872141204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45948.52872141204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45948.52872141204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45948.52872141204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45948.52872141204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45948.52872141204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45948.52872141204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45948.52872141204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45948.52872141204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45948.52872141204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45948.52872141204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45948.52872141204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45948.52872141204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45948.52872141204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45948.52872141204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45948.52872141204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45948.52872141204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45948.52872141204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45948.52872141204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45948.52872141204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45948.52872141204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45948.52872141204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45948.52872141204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45948.52872141204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45948.52872141204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45948.52872141204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45948.52872141204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45948.52872141204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45948.52872141204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45948.52872141204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45948.52872141204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45948.52872141204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45948.52872141204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45948.52872141204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45948.52872141204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45948.52872141204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45948.52872141204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45948.52872141204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45948.52872141204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45948.52872141204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45948.52872141204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45948.52872141204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45948.52872141204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45948.52872141204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45948.52872141204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45948.52872141204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45948.52872141204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45948.52872141204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45948.52872141204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45948.52872141204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45948.52872141204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45948.52872141204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45948.52872141204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45948.52872141204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45948.52872141204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45948.52872141204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45948.52872141204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45948.52872141204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45948.52872141204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45948.52872141204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45948.52872141204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45948.52872141204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45948.52872141204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45948.52872141204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45948.52872141204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45948.52872141204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45948.52872141204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45948.52872141204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45948.52872141204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45948.52872141204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45948.52872141204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45948.52872141204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45948.52872141204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45948.52872141204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45948.52872141204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45948.52872141204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45948.52872141204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45948.52872141204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45948.52872141204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45948.52872141204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45948.52872141204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3"/>
  <sheetViews>
    <sheetView workbookViewId="0">
      <selection activeCell="C18" sqref="C18"/>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s="46" customFormat="1" ht="30.75">
      <c r="A2" s="19" t="s">
        <v>39054</v>
      </c>
      <c r="B2" s="90" t="str">
        <f>IFERROR(VLOOKUP(D2,DB!A:K,11,0),"")</f>
        <v>R3</v>
      </c>
      <c r="C2" s="19">
        <v>1</v>
      </c>
      <c r="D2" s="19" t="s">
        <v>19137</v>
      </c>
      <c r="E2" s="19" t="s">
        <v>38964</v>
      </c>
      <c r="F2" s="22">
        <v>45948.272499999999</v>
      </c>
      <c r="G2" s="172">
        <f t="shared" ref="G2:G50" ca="1" si="0">IFERROR(NOW()-F2,"-")</f>
        <v>0.25622141204075888</v>
      </c>
      <c r="H2" s="22">
        <v>45948.267291666663</v>
      </c>
      <c r="I2" s="19" t="str">
        <f>IFERROR(VLOOKUP(D2,DB!A:F,6,0),"")</f>
        <v>Generator-SG</v>
      </c>
      <c r="J2" s="19" t="str">
        <f>IFERROR(VLOOKUP(D2,DB!A:G,7,0),"")</f>
        <v>Vandalized</v>
      </c>
      <c r="K2" s="47" t="s">
        <v>39055</v>
      </c>
      <c r="L2" s="173" t="str">
        <f>IFERROR(VLOOKUP(D2,DB!A:I,9,0),"")</f>
        <v>Latis</v>
      </c>
    </row>
    <row r="3" spans="1:13" ht="15" customHeight="1">
      <c r="A3" s="19"/>
      <c r="B3" s="64" t="str">
        <f>IFERROR(VLOOKUP(D3,DB!A:K,11,0),"")</f>
        <v/>
      </c>
      <c r="C3" s="18"/>
      <c r="D3" s="18"/>
      <c r="E3" s="18"/>
      <c r="F3" s="20"/>
      <c r="G3" s="21">
        <f t="shared" ca="1" si="0"/>
        <v>45948.52872141204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45948.52872141204</v>
      </c>
      <c r="H4" s="22"/>
      <c r="I4" s="19" t="str">
        <f>IFERROR(VLOOKUP(D4,DB!A:F,6,0),"")</f>
        <v/>
      </c>
      <c r="J4" s="18" t="str">
        <f>IFERROR(VLOOKUP(D4,DB!A:G,7,0),"")</f>
        <v/>
      </c>
      <c r="K4" s="47"/>
      <c r="L4" s="23" t="str">
        <f>IFERROR(VLOOKUP(D4,DB!A:I,9,0),"")</f>
        <v/>
      </c>
    </row>
    <row r="5" spans="1:13" ht="15" customHeight="1">
      <c r="A5" s="19"/>
      <c r="B5" s="64" t="str">
        <f>IFERROR(VLOOKUP(D5,DB!A:K,11,0),"")</f>
        <v/>
      </c>
      <c r="C5" s="18"/>
      <c r="D5" s="64"/>
      <c r="E5" s="18"/>
      <c r="F5" s="20"/>
      <c r="G5" s="21">
        <f t="shared" ca="1" si="0"/>
        <v>45948.52872141204</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45948.52872141204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45948.52872141204</v>
      </c>
      <c r="H7" s="22"/>
      <c r="I7" s="19" t="str">
        <f>IFERROR(VLOOKUP(D7,DB!A:F,6,0),"")</f>
        <v/>
      </c>
      <c r="J7" s="18" t="str">
        <f>IFERROR(VLOOKUP(D7,DB!A:G,7,0),"")</f>
        <v/>
      </c>
      <c r="K7" s="47"/>
      <c r="L7" s="23" t="str">
        <f>IFERROR(VLOOKUP(D7,DB!A:I,9,0),"")</f>
        <v/>
      </c>
    </row>
    <row r="8" spans="1:13" ht="15" customHeight="1">
      <c r="A8" s="19"/>
      <c r="B8" s="64" t="str">
        <f>IFERROR(VLOOKUP(D8,DB!A:K,11,0),"")</f>
        <v/>
      </c>
      <c r="C8" s="64"/>
      <c r="D8" s="18"/>
      <c r="E8" s="18"/>
      <c r="F8" s="20"/>
      <c r="G8" s="21">
        <f t="shared" ca="1" si="0"/>
        <v>45948.52872141204</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45948.52872141204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45948.52872141204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45948.52872141204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45948.52872141204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45948.52872141204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45948.52872141204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45948.52872141204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45948.52872141204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45948.52872141204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45948.52872141204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45948.52872141204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45948.52872141204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45948.52872141204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45948.52872141204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45948.52872141204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45948.52872141204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45948.52872141204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45948.52872141204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45948.52872141204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45948.52872141204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45948.52872141204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45948.52872141204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45948.52872141204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45948.52872141204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45948.52872141204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45948.52872141204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45948.52872141204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45948.52872141204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45948.52872141204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45948.52872141204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45948.52872141204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45948.52872141204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45948.52872141204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45948.52872141204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45948.52872141204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45948.52872141204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45948.52872141204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45948.52872141204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45948.52872141204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45948.52872141204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45948.52872141204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45948.52872141204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ref="G51:G114" ca="1" si="1">IFERROR(NOW()-F51,"-")</f>
        <v>45948.52872141204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45948.52872141204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45948.52872141204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45948.52872141204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45948.52872141204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45948.52872141204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45948.52872141204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45948.52872141204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45948.52872141204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45948.52872141204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45948.52872141204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45948.52872141204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45948.52872141204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45948.52872141204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45948.52872141204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45948.52872141204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45948.52872141204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45948.52872141204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45948.52872141204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45948.52872141204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45948.52872141204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45948.52872141204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45948.52872141204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45948.52872141204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45948.52872141204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45948.52872141204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45948.52872141204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45948.52872141204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45948.52872141204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45948.52872141204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45948.52872141204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45948.52872141204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45948.52872141204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45948.52872141204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45948.52872141204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45948.52872141204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45948.52872141204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45948.52872141204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45948.52872141204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45948.52872141204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45948.52872141204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45948.52872141204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45948.52872141204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45948.52872141204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45948.52872141204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45948.52872141204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45948.52872141204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45948.52872141204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45948.52872141204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45948.52872141204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45948.52872141204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45948.52872141204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45948.52872141204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45948.52872141204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45948.52872141204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45948.52872141204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45948.52872141204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45948.52872141204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45948.52872141204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45948.52872141204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45948.52872141204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45948.52872141204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45948.52872141204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45948.52872141204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ref="G115:G178" ca="1" si="2">IFERROR(NOW()-F115,"-")</f>
        <v>45948.52872141204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45948.52872141204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45948.52872141204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45948.52872141204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45948.52872141204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45948.52872141204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45948.52872141204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45948.52872141204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45948.52872141204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45948.52872141204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45948.52872141204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45948.52872141204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45948.52872141204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45948.52872141204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45948.52872141204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45948.52872141204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45948.52872141204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45948.52872141204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45948.52872141204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45948.52872141204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45948.52872141204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45948.52872141204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45948.52872141204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45948.52872141204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45948.52872141204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45948.52872141204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45948.52872141204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45948.52872141204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45948.52872141204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45948.52872141204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45948.52872141204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45948.52872141204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45948.52872141204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45948.52872141204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45948.52872141204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45948.52872141204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45948.52872141204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45948.52872141204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45948.52872141204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45948.52872141204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45948.52872141204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45948.52872141204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45948.52872141204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45948.52872141204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45948.52872141204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45948.52872141204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45948.52872141204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45948.52872141204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45948.52872141204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45948.52872141204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45948.52872141204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45948.52872141204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45948.52872141204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45948.52872141204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45948.52872141204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45948.52872141204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45948.52872141204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45948.52872141204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45948.52872141204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45948.52872141204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45948.52872141204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45948.52872141204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45948.52872141204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45948.52872141204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ref="G179:G242" ca="1" si="3">IFERROR(NOW()-F179,"-")</f>
        <v>45948.52872141204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45948.52872141204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45948.52872141204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45948.52872141204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45948.52872141204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45948.52872141204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45948.52872141204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45948.52872141204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45948.52872141204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45948.52872141204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45948.52872141204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45948.52872141204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45948.52872141204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45948.52872141204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45948.52872141204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45948.52872141204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45948.52872141204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45948.52872141204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45948.52872141204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45948.52872141204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45948.52872141204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45948.52872141204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45948.52872141204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45948.52872141204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45948.52872141204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45948.52872141204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45948.52872141204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45948.52872141204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45948.52872141204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45948.52872141204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45948.52872141204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45948.52872141204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45948.52872141204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45948.52872141204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45948.52872141204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45948.52872141204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45948.52872141204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45948.52872141204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45948.52872141204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45948.52872141204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45948.52872141204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45948.52872141204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45948.52872141204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45948.52872141204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45948.52872141204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45948.52872141204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45948.52872141204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45948.52872141204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45948.52872141204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45948.52872141204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45948.52872141204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45948.52872141204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45948.52872141204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45948.52872141204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45948.52872141204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45948.52872141204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45948.52872141204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45948.52872141204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45948.52872141204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45948.52872141204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45948.52872141204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45948.52872141204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45948.52872141204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45948.52872141204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ref="G243:G306" ca="1" si="4">IFERROR(NOW()-F243,"-")</f>
        <v>45948.52872141204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45948.52872141204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45948.52872141204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45948.52872141204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45948.52872141204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45948.52872141204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45948.52872141204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45948.52872141204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45948.52872141204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45948.52872141204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45948.52872141204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45948.52872141204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45948.52872141204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45948.52872141204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45948.52872141204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45948.52872141204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45948.52872141204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45948.52872141204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45948.52872141204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45948.52872141204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45948.52872141204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45948.52872141204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45948.52872141204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45948.52872141204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45948.52872141204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45948.52872141204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45948.52872141204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45948.52872141204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45948.52872141204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45948.52872141204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45948.52872141204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45948.52872141204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45948.52872141204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45948.52872141204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45948.52872141204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45948.52872141204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45948.52872141204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45948.52872141204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45948.52872141204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45948.52872141204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45948.52872141204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45948.52872141204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45948.52872141204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45948.52872141204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45948.52872141204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45948.52872141204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45948.52872141204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45948.52872141204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45948.52872141204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45948.52872141204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45948.52872141204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45948.52872141204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45948.52872141204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45948.52872141204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45948.52872141204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45948.52872141204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45948.52872141204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45948.52872141204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45948.52872141204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45948.52872141204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45948.52872141204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45948.52872141204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45948.52872141204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45948.52872141204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ref="G307:G370" ca="1" si="5">IFERROR(NOW()-F307,"-")</f>
        <v>45948.52872141204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45948.52872141204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45948.52872141204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45948.52872141204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45948.52872141204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45948.52872141204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45948.52872141204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45948.52872141204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45948.52872141204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45948.52872141204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45948.52872141204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45948.52872141204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45948.52872141204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45948.52872141204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45948.52872141204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45948.52872141204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45948.52872141204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45948.52872141204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45948.52872141204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45948.52872141204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45948.52872141204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45948.52872141204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45948.52872141204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45948.52872141204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45948.52872141204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45948.52872141204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45948.52872141204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45948.52872141204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45948.52872141204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45948.52872141204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45948.52872141204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45948.52872141204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45948.52872141204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45948.52872141204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45948.52872141204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45948.52872141204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45948.52872141204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45948.52872141204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45948.52872141204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45948.52872141204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45948.52872141204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45948.52872141204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45948.52872141204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45948.52872141204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45948.52872141204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45948.52872141204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45948.52872141204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45948.52872141204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45948.52872141204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45948.52872141204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45948.52872141204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45948.52872141204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45948.52872141204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45948.52872141204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45948.52872141204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45948.52872141204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45948.52872141204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45948.52872141204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45948.52872141204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45948.52872141204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45948.52872141204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45948.52872141204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45948.52872141204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45948.52872141204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ref="G371:G434" ca="1" si="6">IFERROR(NOW()-F371,"-")</f>
        <v>45948.52872141204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45948.52872141204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45948.52872141204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45948.52872141204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45948.52872141204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45948.52872141204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45948.52872141204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45948.52872141204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45948.52872141204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45948.52872141204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45948.52872141204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45948.52872141204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45948.52872141204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45948.52872141204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45948.52872141204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45948.52872141204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45948.52872141204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45948.52872141204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45948.52872141204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45948.52872141204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45948.52872141204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45948.52872141204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45948.52872141204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45948.52872141204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45948.52872141204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45948.52872141204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45948.52872141204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45948.52872141204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45948.52872141204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45948.52872141204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45948.52872141204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45948.52872141204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45948.52872141204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45948.52872141204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45948.52872141204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45948.52872141204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45948.52872141204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45948.52872141204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45948.52872141204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45948.52872141204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45948.52872141204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45948.52872141204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45948.52872141204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45948.52872141204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45948.52872141204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45948.52872141204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45948.52872141204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45948.52872141204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45948.52872141204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45948.52872141204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45948.52872141204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45948.52872141204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45948.52872141204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45948.52872141204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45948.52872141204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45948.52872141204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45948.52872141204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45948.52872141204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45948.52872141204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45948.52872141204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45948.52872141204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45948.52872141204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45948.52872141204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45948.52872141204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ref="G435:G498" ca="1" si="7">IFERROR(NOW()-F435,"-")</f>
        <v>45948.52872141204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45948.52872141204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45948.52872141204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45948.52872141204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45948.52872141204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45948.52872141204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45948.52872141204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45948.52872141204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45948.52872141204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45948.52872141204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45948.52872141204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45948.52872141204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45948.52872141204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45948.52872141204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45948.52872141204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45948.52872141204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45948.52872141204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45948.52872141204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45948.52872141204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45948.52872141204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45948.52872141204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45948.52872141204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45948.52872141204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45948.52872141204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45948.52872141204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45948.52872141204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45948.52872141204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45948.52872141204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45948.52872141204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45948.52872141204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45948.52872141204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45948.52872141204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45948.52872141204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45948.52872141204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45948.52872141204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45948.52872141204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45948.52872141204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45948.52872141204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45948.52872141204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45948.52872141204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45948.52872141204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45948.52872141204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45948.52872141204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45948.52872141204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45948.52872141204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45948.52872141204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45948.52872141204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45948.52872141204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45948.52872141204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45948.52872141204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45948.52872141204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45948.52872141204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45948.52872141204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45948.52872141204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45948.52872141204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45948.52872141204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45948.52872141204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45948.52872141204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45948.52872141204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45948.52872141204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45948.52872141204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45948.52872141204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45948.52872141204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45948.52872141204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ref="G499:G562" ca="1" si="8">IFERROR(NOW()-F499,"-")</f>
        <v>45948.52872141204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45948.52872141204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45948.52872141204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45948.52872141204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45948.52872141204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45948.52872141204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45948.52872141204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45948.52872141204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45948.52872141204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45948.52872141204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45948.52872141204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45948.52872141204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45948.52872141204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45948.52872141204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45948.52872141204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45948.52872141204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45948.52872141204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45948.52872141204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45948.52872141204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45948.52872141204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45948.52872141204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45948.52872141204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45948.52872141204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45948.52872141204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45948.52872141204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45948.52872141204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45948.52872141204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45948.52872141204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45948.52872141204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45948.52872141204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45948.52872141204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45948.52872141204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45948.52872141204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45948.52872141204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45948.52872141204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45948.52872141204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45948.52872141204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45948.52872141204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45948.52872141204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45948.52872141204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45948.52872141204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45948.52872141204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45948.52872141204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45948.52872141204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45948.52872141204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45948.52872141204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45948.52872141204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45948.52872141204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45948.52872141204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45948.52872141204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45948.52872141204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45948.52872141204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45948.52872141204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45948.52872141204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45948.52872141204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45948.52872141204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45948.52872141204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45948.52872141204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45948.52872141204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45948.52872141204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45948.52872141204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45948.52872141204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45948.52872141204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45948.52872141204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ref="G563:G626" ca="1" si="9">IFERROR(NOW()-F563,"-")</f>
        <v>45948.52872141204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45948.52872141204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45948.52872141204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45948.52872141204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45948.52872141204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45948.52872141204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45948.52872141204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45948.52872141204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45948.52872141204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45948.52872141204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45948.52872141204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45948.52872141204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45948.52872141204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45948.52872141204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45948.52872141204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45948.52872141204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45948.52872141204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45948.52872141204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45948.52872141204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45948.52872141204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45948.52872141204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45948.52872141204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45948.52872141204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45948.52872141204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45948.52872141204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45948.52872141204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45948.52872141204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45948.52872141204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45948.52872141204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45948.52872141204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45948.52872141204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45948.52872141204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45948.52872141204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45948.52872141204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45948.52872141204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45948.52872141204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45948.52872141204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45948.52872141204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45948.52872141204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45948.52872141204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45948.52872141204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45948.52872141204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45948.52872141204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45948.52872141204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45948.52872141204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45948.52872141204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45948.52872141204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45948.52872141204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45948.52872141204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45948.52872141204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45948.52872141204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45948.52872141204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45948.52872141204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45948.52872141204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45948.52872141204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45948.52872141204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45948.52872141204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45948.52872141204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45948.52872141204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45948.52872141204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45948.52872141204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45948.52872141204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45948.52872141204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45948.52872141204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ref="G627:G690" ca="1" si="10">IFERROR(NOW()-F627,"-")</f>
        <v>45948.52872141204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45948.52872141204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45948.52872141204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45948.52872141204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45948.52872141204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45948.52872141204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45948.52872141204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45948.52872141204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45948.52872141204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45948.52872141204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45948.52872141204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45948.52872141204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45948.52872141204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45948.52872141204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45948.52872141204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45948.52872141204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45948.52872141204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45948.52872141204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45948.52872141204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45948.52872141204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45948.52872141204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45948.52872141204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45948.52872141204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45948.52872141204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45948.52872141204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45948.52872141204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45948.52872141204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45948.52872141204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45948.52872141204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45948.52872141204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45948.52872141204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45948.52872141204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45948.52872141204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45948.52872141204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45948.52872141204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45948.52872141204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45948.52872141204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45948.52872141204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45948.52872141204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45948.52872141204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45948.52872141204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45948.52872141204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45948.52872141204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45948.52872141204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45948.52872141204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45948.52872141204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45948.52872141204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45948.52872141204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45948.52872141204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45948.52872141204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45948.52872141204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45948.52872141204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45948.52872141204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45948.52872141204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45948.52872141204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45948.52872141204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45948.52872141204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45948.52872141204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45948.52872141204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45948.52872141204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45948.52872141204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45948.52872141204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45948.52872141204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45948.52872141204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ref="G691:G754" ca="1" si="11">IFERROR(NOW()-F691,"-")</f>
        <v>45948.52872141204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45948.52872141204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45948.52872141204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45948.52872141204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45948.52872141204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45948.52872141204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45948.52872141204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45948.52872141204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45948.52872141204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45948.52872141204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45948.52872141204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45948.52872141204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45948.52872141204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45948.52872141204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45948.52872141204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45948.52872141204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45948.52872141204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45948.52872141204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45948.52872141204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45948.52872141204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45948.52872141204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45948.52872141204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45948.52872141204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45948.52872141204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45948.52872141204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45948.52872141204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45948.52872141204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45948.52872141204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45948.52872141204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45948.52872141204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45948.52872141204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45948.52872141204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45948.52872141204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45948.52872141204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45948.52872141204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45948.52872141204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45948.52872141204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45948.52872141204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45948.52872141204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45948.52872141204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45948.52872141204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45948.52872141204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45948.52872141204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45948.52872141204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45948.52872141204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45948.52872141204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45948.52872141204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45948.52872141204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45948.52872141204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45948.52872141204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45948.52872141204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45948.52872141204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45948.52872141204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45948.52872141204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45948.52872141204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45948.52872141204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45948.52872141204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45948.52872141204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45948.52872141204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45948.52872141204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45948.52872141204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45948.52872141204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45948.52872141204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45948.52872141204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ref="G755:G818" ca="1" si="12">IFERROR(NOW()-F755,"-")</f>
        <v>45948.52872141204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45948.52872141204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45948.52872141204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45948.52872141204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45948.52872141204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45948.52872141204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45948.52872141204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45948.52872141204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45948.52872141204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45948.52872141204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45948.52872141204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45948.52872141204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45948.52872141204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45948.52872141204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45948.52872141204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45948.52872141204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45948.52872141204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45948.52872141204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45948.52872141204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45948.52872141204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45948.52872141204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45948.52872141204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45948.52872141204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45948.52872141204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45948.52872141204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45948.52872141204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45948.52872141204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45948.52872141204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45948.52872141204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45948.52872141204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45948.52872141204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45948.52872141204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45948.52872141204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45948.52872141204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45948.52872141204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45948.52872141204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45948.52872141204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45948.52872141204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45948.52872141204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45948.52872141204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45948.52872141204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45948.52872141204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45948.52872141204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45948.52872141204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45948.52872141204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45948.52872141204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45948.52872141204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45948.52872141204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45948.52872141204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45948.52872141204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45948.52872141204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45948.52872141204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45948.52872141204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45948.52872141204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45948.52872141204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45948.52872141204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45948.52872141204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45948.52872141204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45948.52872141204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45948.52872141204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45948.52872141204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45948.52872141204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45948.52872141204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45948.52872141204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ref="G819:G882" ca="1" si="13">IFERROR(NOW()-F819,"-")</f>
        <v>45948.52872141204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45948.52872141204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45948.52872141204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45948.52872141204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45948.52872141204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45948.52872141204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45948.52872141204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45948.52872141204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45948.52872141204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45948.52872141204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45948.52872141204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45948.52872141204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45948.52872141204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45948.52872141204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45948.52872141204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45948.52872141204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45948.52872141204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45948.52872141204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45948.52872141204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45948.52872141204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45948.52872141204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45948.52872141204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45948.52872141204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45948.52872141204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45948.52872141204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45948.52872141204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45948.52872141204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45948.52872141204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45948.52872141204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45948.52872141204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45948.52872141204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45948.52872141204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45948.52872141204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45948.52872141204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45948.52872141204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45948.52872141204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45948.52872141204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45948.52872141204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45948.52872141204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45948.52872141204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45948.52872141204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45948.52872141204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45948.52872141204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45948.52872141204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45948.52872141204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45948.52872141204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45948.52872141204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45948.52872141204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45948.52872141204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45948.52872141204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45948.52872141204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45948.52872141204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45948.52872141204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45948.52872141204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45948.52872141204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45948.52872141204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45948.52872141204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45948.52872141204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45948.52872141204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45948.52872141204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45948.52872141204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45948.52872141204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45948.52872141204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45948.52872141204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ref="G883:G946" ca="1" si="14">IFERROR(NOW()-F883,"-")</f>
        <v>45948.52872141204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45948.52872141204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45948.52872141204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45948.52872141204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45948.52872141204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45948.52872141204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45948.52872141204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45948.52872141204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45948.52872141204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45948.52872141204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45948.52872141204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45948.52872141204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45948.52872141204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45948.52872141204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45948.52872141204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45948.52872141204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45948.52872141204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45948.52872141204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45948.52872141204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45948.52872141204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45948.52872141204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45948.52872141204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45948.52872141204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45948.52872141204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45948.52872141204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45948.52872141204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45948.52872141204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45948.52872141204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45948.52872141204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45948.52872141204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45948.52872141204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45948.52872141204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45948.52872141204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45948.52872141204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45948.52872141204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45948.52872141204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45948.52872141204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45948.52872141204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45948.52872141204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45948.52872141204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45948.52872141204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45948.52872141204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45948.52872141204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45948.52872141204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45948.52872141204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45948.52872141204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45948.52872141204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45948.52872141204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45948.52872141204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45948.52872141204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45948.52872141204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45948.52872141204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45948.52872141204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45948.52872141204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45948.52872141204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45948.52872141204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45948.52872141204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45948.52872141204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45948.52872141204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45948.52872141204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45948.52872141204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45948.52872141204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45948.52872141204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45948.52872141204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ref="G947:G1010" ca="1" si="15">IFERROR(NOW()-F947,"-")</f>
        <v>45948.52872141204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45948.52872141204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45948.52872141204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45948.52872141204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45948.52872141204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45948.52872141204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45948.52872141204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45948.52872141204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45948.52872141204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45948.52872141204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45948.52872141204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45948.52872141204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45948.52872141204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45948.52872141204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45948.52872141204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45948.52872141204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45948.52872141204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45948.52872141204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45948.52872141204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45948.52872141204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45948.52872141204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45948.52872141204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45948.52872141204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45948.52872141204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45948.52872141204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45948.52872141204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45948.52872141204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45948.52872141204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45948.52872141204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45948.52872141204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45948.52872141204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45948.52872141204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45948.52872141204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45948.52872141204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45948.52872141204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45948.52872141204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45948.52872141204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45948.52872141204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45948.52872141204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45948.52872141204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45948.52872141204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45948.52872141204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45948.52872141204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45948.52872141204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45948.52872141204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45948.52872141204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45948.52872141204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45948.52872141204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45948.52872141204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45948.52872141204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45948.52872141204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45948.52872141204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45948.52872141204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45948.52872141204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45948.52872141204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45948.52872141204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45948.52872141204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45948.52872141204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45948.52872141204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45948.52872141204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45948.52872141204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45948.52872141204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45948.52872141204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45948.52872141204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ref="G1011:G1074" ca="1" si="16">IFERROR(NOW()-F1011,"-")</f>
        <v>45948.52872141204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45948.52872141204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45948.52872141204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45948.52872141204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45948.52872141204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45948.52872141204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45948.52872141204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45948.52872141204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45948.52872141204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45948.52872141204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45948.52872141204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45948.52872141204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45948.52872141204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45948.52872141204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45948.52872141204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45948.52872141204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45948.52872141204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45948.52872141204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45948.52872141204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45948.52872141204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45948.52872141204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45948.52872141204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45948.52872141204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45948.52872141204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45948.52872141204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45948.52872141204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45948.52872141204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45948.52872141204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45948.52872141204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45948.52872141204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45948.52872141204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45948.52872141204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45948.52872141204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45948.52872141204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45948.52872141204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45948.52872141204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45948.52872141204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45948.52872141204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45948.52872141204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45948.52872141204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45948.52872141204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45948.52872141204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45948.52872141204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45948.52872141204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45948.52872141204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45948.52872141204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45948.52872141204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45948.52872141204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45948.52872141204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45948.52872141204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45948.52872141204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45948.52872141204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45948.52872141204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45948.52872141204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45948.52872141204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45948.52872141204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45948.52872141204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45948.52872141204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45948.52872141204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45948.52872141204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45948.52872141204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45948.52872141204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45948.52872141204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45948.52872141204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ref="G1075:G1138" ca="1" si="17">IFERROR(NOW()-F1075,"-")</f>
        <v>45948.52872141204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45948.52872141204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45948.52872141204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45948.52872141204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45948.52872141204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45948.52872141204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45948.52872141204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45948.52872141204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45948.52872141204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45948.52872141204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45948.52872141204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45948.52872141204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45948.52872141204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45948.52872141204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45948.52872141204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45948.52872141204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45948.52872141204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45948.52872141204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45948.52872141204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45948.52872141204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45948.52872141204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45948.52872141204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45948.52872141204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45948.52872141204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45948.52872141204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45948.52872141204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45948.52872141204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45948.52872141204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45948.52872141204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45948.52872141204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45948.52872141204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45948.52872141204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45948.52872141204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45948.52872141204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45948.52872141204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45948.52872141204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45948.52872141204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45948.52872141204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45948.52872141204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45948.52872141204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45948.52872141204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45948.52872141204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45948.52872141204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45948.52872141204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45948.52872141204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45948.52872141204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45948.52872141204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45948.52872141204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45948.52872141204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45948.52872141204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45948.52872141204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45948.52872141204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45948.52872141204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45948.52872141204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45948.52872141204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45948.52872141204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45948.52872141204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45948.52872141204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45948.52872141204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45948.52872141204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45948.52872141204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45948.52872141204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45948.52872141204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45948.52872141204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ref="G1139:G1153" ca="1" si="18">IFERROR(NOW()-F1139,"-")</f>
        <v>45948.52872141204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45948.52872141204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45948.52872141204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45948.52872141204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45948.52872141204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45948.52872141204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45948.52872141204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45948.52872141204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45948.52872141204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45948.52872141204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45948.52872141204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45948.52872141204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45948.52872141204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45948.52872141204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45948.52872141204</v>
      </c>
      <c r="H1153" s="22"/>
      <c r="I1153" s="19" t="str">
        <f>IFERROR(VLOOKUP(D1153,DB!A:F,6,0),"")</f>
        <v/>
      </c>
      <c r="J1153" s="18" t="str">
        <f>IFERROR(VLOOKUP(D1153,DB!A:G,7,0),"")</f>
        <v/>
      </c>
      <c r="K1153" s="47"/>
      <c r="L1153" s="23" t="str">
        <f>IFERROR(VLOOKUP(D1153,DB!A:I,9,0),"")</f>
        <v/>
      </c>
    </row>
  </sheetData>
  <dataValidations count="2">
    <dataValidation allowBlank="1" showInputMessage="1" showErrorMessage="1" sqref="E1" xr:uid="{5914219A-CB83-432D-936A-CC0CB6F3982A}"/>
    <dataValidation type="list" allowBlank="1" showInputMessage="1" showErrorMessage="1" sqref="E2 E3:E115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245.04800381944369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1.0336288194448571</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27"/>
      <c r="F4" s="128"/>
      <c r="G4" s="129">
        <f ca="1">IFERROR(NOW()-F4,"")</f>
        <v>45948.52872141204</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27"/>
      <c r="F5" s="128"/>
      <c r="G5" s="129">
        <f ca="1">IFERROR(NOW()-F5,"")</f>
        <v>45948.52872141204</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27"/>
      <c r="F6" s="128"/>
      <c r="G6" s="129">
        <f ca="1">IFERROR(NOW()-F6,"")</f>
        <v>45948.52872141204</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27"/>
      <c r="F7" s="128"/>
      <c r="G7" s="129">
        <f ca="1">IFERROR(NOW()-F7,"")</f>
        <v>45948.52872141204</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45948.52872141204</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45948.52872141204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45948.52872141204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45948.52872141204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45948.52872141204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45948.52872141204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27"/>
      <c r="F14" s="128"/>
      <c r="G14" s="129">
        <f ca="1">IFERROR(NOW()-F14,"")</f>
        <v>45948.52872141204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45948.52872141204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45948.52872141204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45948.52872141204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45948.52872141204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45948.52872141204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45948.52872141204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45948.52872141204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45948.52872141204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45948.52872141204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45948.52872141204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45948.52872141204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45948.52872141204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45948.52872141204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45948.52872141204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45948.52872141204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45948.52872141204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45948.52872141204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45948.52872141204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45948.52872141204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45948.52872141204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45948.52872141204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45948.52872141204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45948.52872141204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45948.52872141204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45948.52872141204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45948.52872141204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45948.52872141204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45948.52872141204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45948.52872141204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45948.52872141204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45948.52872141204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45948.52872141204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45948.52872141204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45948.52872141204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45948.52872141204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45948.52872141204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45948.52872141204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45948.52872141204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45948.52872141204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45948.52872141204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45948.52872141204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45948.52872141204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45948.52872141204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45948.52872141204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45948.52872141204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45948.52872141204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45948.52872141204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45948.52872141204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45948.52872141204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45948.52872141204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45948.52872141204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45948.52872141204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45948.52872141204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45948.52872141204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45948.52872141204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45948.52872141204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45948.52872141204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45948.52872141204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45948.52872141204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45948.52872141204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45948.52872141204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45948.52872141204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45948.52872141204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45948.52872141204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45948.52872141204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45948.52872141204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45948.52872141204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45948.52872141204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45948.52872141204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45948.52872141204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45948.52872141204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45948.52872141204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45948.52872141204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45948.52872141204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45948.52872141204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45948.52872141204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45948.52872141204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45948.52872141204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45948.52872141204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45948.52872141204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45948.52872141204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45948.52872141204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45948.52872141204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45948.52872141204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45948.52872141204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45948.52872141204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45948.52872141204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45948.52872141204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45948.52872141204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45948.52872141204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45948.52872141204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45948.52872141204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45948.52872141204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45948.52872141204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45948.52872141204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45948.52872141204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45948.52872141204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45948.52872141204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45948.52872141204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45948.52872141204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45948.52872141204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45948.52872141204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45948.52872141204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45948.52872141204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45948.52872141204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45948.52872141204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45948.52872141204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45948.52872141204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45948.52872141204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45948.52872141204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45948.52872141204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45948.52872141204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45948.52872141204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45948.52872141204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45948.52872141204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45948.52872141204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45948.52872141204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45948.52872141204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45948.52872141204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45948.52872141204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45948.52872141204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45948.52872141204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45948.52872141204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45948.52872141204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45948.52872141204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45948.52872141204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45948.52872141204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45948.52872141204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45948.52872141204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45948.52872141204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45948.52872141204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45948.52872141204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45948.52872141204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45948.52872141204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45948.52872141204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45948.52872141204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45948.52872141204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45948.52872141204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45948.52872141204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45948.52872141204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45948.52872141204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45948.52872141204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45948.52872141204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45948.52872141204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45948.52872141204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45948.52872141204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45948.52872141204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45948.52872141204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45948.52872141204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45948.52872141204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45948.52872141204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45948.52872141204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45948.52872141204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45948.52872141204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45948.52872141204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45948.52872141204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45948.52872141204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45948.52872141204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45948.52872141204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45948.52872141204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45948.52872141204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45948.52872141204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45948.52872141204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45948.52872141204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45948.52872141204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45948.52872141204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45948.52872141204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45948.52872141204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45948.52872141204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45948.52872141204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45948.52872141204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45948.52872141204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45948.52872141204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45948.52872141204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45948.52872141204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45948.52872141204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45948.52872141204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45948.52872141204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45948.52872141204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45948.52872141204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45948.52872141204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45948.52872141204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45948.52872141204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45948.52872141204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45948.52872141204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45948.52872141204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45948.52872141204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45948.52872141204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45948.52872141204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45948.52872141204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45948.52872141204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45948.52872141204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45948.52872141204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45948.52872141204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45948.52872141204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45948.52872141204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45948.52872141204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45948.52872141204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45948.52872141204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45948.52872141204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45948.52872141204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45948.52872141204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45948.52872141204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45948.52872141204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45948.52872141204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45948.52872141204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45948.52872141204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45948.52872141204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45948.52872141204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45948.52872141204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45948.52872141204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45948.52872141204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45948.52872141204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45948.52872141204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45948.52872141204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45948.52872141204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45948.52872141204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45948.52872141204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45948.52872141204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45948.52872141204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45948.52872141204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45948.52872141204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45948.52872141204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45948.52872141204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45948.52872141204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45948.52872141204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45948.52872141204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45948.52872141204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45948.52872141204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45948.52872141204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45948.52872141204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45948.52872141204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45948.52872141204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45948.52872141204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45948.52872141204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45948.52872141204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45948.52872141204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45948.52872141204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45948.52872141204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45948.52872141204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45948.52872141204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45948.52872141204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45948.52872141204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45948.52872141204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45948.52872141204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45948.52872141204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45948.52872141204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45948.52872141204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45948.52872141204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45948.52872141204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45948.52872141204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45948.52872141204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45948.52872141204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45948.52872141204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45948.52872141204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45948.52872141204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45948.52872141204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45948.52872141204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45948.52872141204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45948.52872141204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45948.52872141204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45948.52872141204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45948.52872141204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45948.52872141204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45948.52872141204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45948.52872141204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45948.52872141204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45948.52872141204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45948.52872141204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45948.52872141204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45948.52872141204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45948.52872141204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45948.52872141204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45948.52872141204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45948.52872141204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45948.52872141204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45948.52872141204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45948.52872141204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45948.52872141204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45948.52872141204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45948.52872141204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45948.52872141204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45948.52872141204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45948.52872141204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45948.52872141204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45948.52872141204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45948.52872141204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45948.52872141204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45948.52872141204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45948.52872141204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45948.52872141204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45948.52872141204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45948.52872141204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45948.52872141204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45948.52872141204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45948.52872141204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45948.52872141204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45948.52872141204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45948.52872141204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45948.52872141204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45948.52872141204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45948.52872141204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45948.52872141204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45948.52872141204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45948.52872141204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45948.52872141204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45948.52872141204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45948.52872141204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45948.52872141204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45948.52872141204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45948.52872141204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45948.52872141204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45948.52872141204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45948.52872141204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45948.52872141204</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45948.52872141204</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8"/>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56.696661226851575</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22.339844097223249</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3.7571473379648523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37" t="s">
        <v>38355</v>
      </c>
      <c r="E5" s="37" t="s">
        <v>38964</v>
      </c>
      <c r="F5" s="38">
        <v>45948.438425925924</v>
      </c>
      <c r="G5" s="39">
        <f t="shared" ref="G5:G7" ca="1" si="2">IFERROR(NOW()-F5,"")</f>
        <v>9.0295486115792301E-2</v>
      </c>
      <c r="H5" s="38">
        <v>45948.428703703707</v>
      </c>
      <c r="I5" s="37" t="str">
        <f>IFERROR(VLOOKUP(D5,DB!A:F,6,0),"")</f>
        <v>SCECO</v>
      </c>
      <c r="J5" s="37" t="str">
        <f>IFERROR(VLOOKUP(D5,DB!A:G,7,0),"")</f>
        <v>Good</v>
      </c>
      <c r="K5" s="37" t="s">
        <v>39067</v>
      </c>
      <c r="L5" s="37" t="str">
        <f>IFERROR(VLOOKUP(D5,DB!A:I,9,0),"")</f>
        <v>Latis</v>
      </c>
    </row>
    <row r="6" spans="1:13" ht="15">
      <c r="A6" s="37"/>
      <c r="B6" s="37" t="str">
        <f>IFERROR(VLOOKUP(D6,DB!A:K,11,0),"")</f>
        <v/>
      </c>
      <c r="C6" s="37"/>
      <c r="D6" s="37"/>
      <c r="E6" s="37"/>
      <c r="F6" s="38"/>
      <c r="G6" s="39">
        <f t="shared" ca="1" si="2"/>
        <v>45948.52872141204</v>
      </c>
      <c r="H6" s="38"/>
      <c r="I6" s="37" t="str">
        <f>IFERROR(VLOOKUP(D6,DB!A:F,6,0),"")</f>
        <v/>
      </c>
      <c r="J6" s="37" t="str">
        <f>IFERROR(VLOOKUP(D6,DB!A:G,7,0),"")</f>
        <v/>
      </c>
      <c r="K6" s="37"/>
      <c r="L6" s="37" t="str">
        <f>IFERROR(VLOOKUP(D6,DB!A:I,9,0),"")</f>
        <v/>
      </c>
    </row>
    <row r="7" spans="1:13" ht="15">
      <c r="A7" s="81"/>
      <c r="B7" s="81" t="str">
        <f>IFERROR(VLOOKUP(D7,DB!A:K,11,0),"")</f>
        <v/>
      </c>
      <c r="C7" s="81"/>
      <c r="D7" s="167"/>
      <c r="E7" s="81"/>
      <c r="F7" s="120"/>
      <c r="G7" s="121">
        <f t="shared" ca="1" si="2"/>
        <v>45948.52872141204</v>
      </c>
      <c r="H7" s="120"/>
      <c r="I7" s="81" t="str">
        <f>IFERROR(VLOOKUP(D7,DB!A:F,6,0),"")</f>
        <v/>
      </c>
      <c r="J7" s="81" t="str">
        <f>IFERROR(VLOOKUP(D7,DB!A:G,7,0),"")</f>
        <v/>
      </c>
      <c r="K7" s="81"/>
      <c r="L7" s="81" t="str">
        <f>IFERROR(VLOOKUP(D7,DB!A:I,9,0),"")</f>
        <v/>
      </c>
    </row>
    <row r="8" spans="1:13" ht="15">
      <c r="A8" s="167"/>
      <c r="B8" s="167" t="str">
        <f>IFERROR(VLOOKUP(D8,DB!A:K,11,0),"")</f>
        <v/>
      </c>
      <c r="C8" s="167"/>
      <c r="D8" s="167"/>
      <c r="E8" s="167"/>
      <c r="F8" s="168"/>
      <c r="G8" s="169">
        <f ca="1">IFERROR(NOW()-F8,"")</f>
        <v>45948.52872141204</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45948.52872141204</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45948.52872141204</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45948.52872141204</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45948.52872141204</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45948.52872141204</v>
      </c>
      <c r="H13" s="168"/>
      <c r="I13" s="167" t="str">
        <f>IFERROR(VLOOKUP(D13,DB!A:F,6,0),"")</f>
        <v/>
      </c>
      <c r="J13" s="167" t="str">
        <f>IFERROR(VLOOKUP(D13,DB!A:G,7,0),"")</f>
        <v/>
      </c>
      <c r="K13" s="167"/>
      <c r="L13" s="167" t="str">
        <f>IFERROR(VLOOKUP(D13,DB!A:I,9,0),"")</f>
        <v/>
      </c>
    </row>
    <row r="14" spans="1:13" ht="15.75">
      <c r="A14" s="167"/>
      <c r="B14" s="167" t="str">
        <f>IFERROR(VLOOKUP(D14,DB!A:K,11,0),"")</f>
        <v/>
      </c>
      <c r="C14" s="167"/>
      <c r="D14" s="170"/>
      <c r="E14" s="167"/>
      <c r="F14" s="168"/>
      <c r="G14" s="169">
        <f ca="1">IFERROR(NOW()-F14,"")</f>
        <v>45948.52872141204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45948.52872141204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45948.52872141204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45948.52872141204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45948.52872141204</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45948.52872141204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45948.52872141204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45948.52872141204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45948.52872141204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45948.52872141204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45948.52872141204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45948.52872141204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45948.52872141204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45948.52872141204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45948.52872141204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45948.52872141204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45948.52872141204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45948.52872141204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45948.52872141204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45948.52872141204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45948.52872141204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45948.52872141204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45948.52872141204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45948.52872141204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45948.52872141204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45948.52872141204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45948.52872141204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45948.52872141204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45948.52872141204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45948.52872141204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45948.52872141204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45948.52872141204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45948.52872141204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45948.52872141204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45948.52872141204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45948.52872141204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45948.52872141204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45948.52872141204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45948.52872141204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45948.52872141204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45948.52872141204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45948.52872141204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45948.52872141204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45948.52872141204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45948.52872141204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45948.52872141204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45948.52872141204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45948.52872141204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45948.52872141204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45948.52872141204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45948.52872141204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45948.52872141204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45948.52872141204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45948.52872141204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45948.52872141204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45948.52872141204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45948.52872141204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45948.52872141204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45948.52872141204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45948.52872141204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45948.52872141204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45948.52872141204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45948.52872141204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45948.52872141204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45948.52872141204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45948.52872141204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45948.52872141204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45948.52872141204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45948.52872141204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45948.52872141204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45948.52872141204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45948.52872141204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45948.52872141204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45948.52872141204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45948.52872141204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45948.52872141204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45948.52872141204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45948.52872141204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45948.52872141204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45948.52872141204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45948.52872141204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45948.52872141204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45948.52872141204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45948.52872141204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45948.52872141204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45948.52872141204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45948.52872141204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45948.52872141204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45948.52872141204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45948.52872141204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45948.52872141204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45948.52872141204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45948.52872141204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45948.52872141204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45948.52872141204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45948.52872141204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45948.52872141204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45948.52872141204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45948.52872141204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45948.52872141204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45948.52872141204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45948.52872141204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45948.52872141204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45948.52872141204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45948.52872141204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45948.52872141204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45948.52872141204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45948.52872141204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45948.52872141204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45948.52872141204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45948.52872141204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45948.52872141204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45948.52872141204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45948.52872141204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45948.52872141204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45948.52872141204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45948.52872141204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45948.52872141204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45948.52872141204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45948.52872141204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45948.52872141204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45948.52872141204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45948.52872141204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45948.52872141204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45948.52872141204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45948.52872141204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45948.52872141204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45948.52872141204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45948.52872141204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45948.52872141204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45948.52872141204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45948.52872141204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45948.52872141204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45948.52872141204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45948.52872141204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45948.52872141204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45948.52872141204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45948.52872141204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45948.52872141204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45948.52872141204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45948.52872141204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45948.52872141204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45948.52872141204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45948.52872141204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45948.52872141204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45948.52872141204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45948.52872141204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45948.52872141204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45948.52872141204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45948.52872141204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45948.52872141204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45948.52872141204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45948.52872141204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45948.52872141204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45948.52872141204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45948.52872141204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45948.52872141204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45948.52872141204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45948.52872141204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45948.52872141204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45948.52872141204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45948.52872141204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45948.52872141204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45948.52872141204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45948.52872141204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45948.52872141204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45948.52872141204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45948.52872141204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45948.52872141204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45948.52872141204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45948.52872141204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45948.52872141204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45948.52872141204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45948.52872141204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45948.52872141204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45948.52872141204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45948.52872141204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45948.52872141204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45948.52872141204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45948.52872141204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45948.52872141204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45948.52872141204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45948.52872141204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45948.52872141204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45948.52872141204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45948.52872141204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45948.52872141204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45948.52872141204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45948.52872141204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45948.52872141204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45948.52872141204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45948.52872141204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45948.52872141204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45948.52872141204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45948.52872141204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45948.52872141204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45948.52872141204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45948.52872141204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45948.52872141204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45948.52872141204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45948.52872141204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45948.52872141204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45948.52872141204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45948.52872141204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45948.52872141204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45948.52872141204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45948.52872141204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45948.52872141204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45948.52872141204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45948.52872141204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45948.52872141204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45948.52872141204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45948.52872141204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45948.52872141204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45948.52872141204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45948.52872141204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45948.52872141204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45948.52872141204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45948.52872141204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45948.52872141204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45948.52872141204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45948.52872141204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45948.52872141204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45948.52872141204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45948.52872141204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45948.52872141204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45948.52872141204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45948.52872141204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45948.52872141204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45948.52872141204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45948.52872141204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45948.52872141204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45948.52872141204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45948.52872141204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45948.52872141204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45948.52872141204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45948.52872141204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45948.52872141204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45948.52872141204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45948.52872141204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45948.52872141204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45948.52872141204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45948.52872141204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45948.52872141204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45948.52872141204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45948.52872141204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45948.52872141204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45948.52872141204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45948.52872141204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45948.52872141204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45948.52872141204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45948.52872141204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45948.52872141204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45948.52872141204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45948.52872141204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45948.52872141204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45948.52872141204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45948.52872141204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45948.52872141204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45948.52872141204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45948.52872141204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45948.52872141204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45948.52872141204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45948.52872141204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45948.52872141204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45948.52872141204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45948.52872141204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45948.52872141204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45948.52872141204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45948.52872141204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45948.52872141204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45948.52872141204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45948.52872141204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45948.52872141204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45948.52872141204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45948.52872141204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45948.52872141204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45948.52872141204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45948.52872141204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45948.52872141204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45948.52872141204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45948.52872141204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45948.52872141204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45948.52872141204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45948.52872141204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45948.52872141204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45948.52872141204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45948.52872141204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45948.52872141204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45948.52872141204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45948.52872141204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45948.52872141204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45948.52872141204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45948.52872141204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45948.52872141204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45948.52872141204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45948.52872141204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45948.52872141204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45948.52872141204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45948.52872141204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45948.52872141204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45948.52872141204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45948.52872141204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45948.52872141204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45948.52872141204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45948.52872141204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45948.52872141204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45948.52872141204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45948.52872141204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45948.52872141204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45948.52872141204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45948.52872141204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45948.52872141204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45948.52872141204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45948.52872141204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45948.52872141204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45948.52872141204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45948.52872141204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45948.52872141204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45948.52872141204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45948.52872141204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45948.52872141204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45948.52872141204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45948.52872141204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45948.52872141204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45948.52872141204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45948.52872141204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45948.52872141204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45948.52872141204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45948.52872141204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45948.52872141204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45948.52872141204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45948.52872141204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45948.52872141204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45948.52872141204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45948.52872141204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45948.52872141204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45948.52872141204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45948.52872141204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45948.52872141204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45948.52872141204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45948.52872141204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45948.52872141204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45948.52872141204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45948.52872141204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45948.52872141204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45948.52872141204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45948.52872141204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45948.52872141204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45948.52872141204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45948.52872141204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45948.52872141204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45948.52872141204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45948.52872141204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45948.52872141204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45948.52872141204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45948.52872141204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45948.52872141204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45948.52872141204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45948.52872141204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45948.52872141204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45948.52872141204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45948.52872141204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45948.52872141204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45948.52872141204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45948.52872141204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45948.52872141204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45948.52872141204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45948.52872141204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45948.52872141204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45948.52872141204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45948.52872141204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45948.52872141204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45948.52872141204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45948.52872141204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45948.52872141204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45948.52872141204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45948.52872141204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45948.52872141204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45948.52872141204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45948.52872141204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45948.52872141204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45948.52872141204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45948.52872141204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45948.52872141204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45948.52872141204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45948.52872141204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45948.52872141204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45948.52872141204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45948.52872141204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45948.52872141204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45948.52872141204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45948.52872141204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45948.52872141204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45948.52872141204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45948.52872141204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45948.52872141204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45948.52872141204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45948.52872141204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45948.52872141204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45948.52872141204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45948.52872141204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45948.52872141204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45948.52872141204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45948.52872141204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45948.52872141204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45948.52872141204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45948.52872141204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45948.52872141204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45948.52872141204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45948.52872141204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45948.52872141204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45948.52872141204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45948.52872141204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45948.52872141204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45948.52872141204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45948.52872141204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45948.52872141204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45948.52872141204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45948.52872141204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45948.52872141204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45948.52872141204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45948.52872141204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45948.52872141204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45948.52872141204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45948.52872141204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45948.52872141204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45948.52872141204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45948.52872141204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45948.52872141204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45948.52872141204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45948.52872141204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45948.52872141204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45948.52872141204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45948.52872141204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45948.52872141204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45948.52872141204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45948.52872141204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45948.52872141204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45948.52872141204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45948.52872141204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45948.52872141204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45948.52872141204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45948.52872141204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45948.52872141204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45948.52872141204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45948.52872141204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45948.52872141204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45948.52872141204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45948.52872141204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45948.52872141204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45948.52872141204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45948.52872141204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45948.52872141204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45948.52872141204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45948.52872141204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45948.52872141204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45948.52872141204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45948.52872141204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45948.52872141204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45948.52872141204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45948.52872141204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45948.52872141204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45948.52872141204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45948.52872141204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45948.52872141204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45948.52872141204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45948.52872141204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45948.52872141204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45948.52872141204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45948.52872141204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45948.52872141204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45948.52872141204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45948.52872141204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45948.52872141204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45948.52872141204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45948.52872141204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45948.52872141204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45948.52872141204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45948.52872141204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45948.52872141204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45948.52872141204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45948.52872141204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45948.52872141204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45948.52872141204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45948.52872141204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45948.52872141204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45948.52872141204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45948.52872141204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45948.52872141204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45948.52872141204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45948.52872141204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45948.52872141204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45948.52872141204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45948.52872141204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45948.52872141204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45948.52872141204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45948.52872141204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45948.52872141204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45948.52872141204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45948.52872141204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45948.52872141204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45948.52872141204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45948.52872141204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45948.52872141204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45948.52872141204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45948.52872141204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45948.52872141204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45948.52872141204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45948.52872141204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45948.52872141204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45948.52872141204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45948.52872141204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45948.52872141204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45948.52872141204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45948.52872141204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45948.52872141204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45948.52872141204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45948.52872141204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45948.52872141204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45948.52872141204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45948.52872141204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45948.52872141204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45948.52872141204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45948.52872141204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45948.52872141204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45948.52872141204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45948.52872141204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45948.52872141204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45948.52872141204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45948.52872141204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45948.52872141204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45948.52872141204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45948.52872141204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45948.52872141204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45948.52872141204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45948.52872141204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45948.52872141204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45948.52872141204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45948.52872141204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45948.52872141204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45948.52872141204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45948.52872141204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45948.52872141204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45948.52872141204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45948.52872141204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45948.52872141204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45948.52872141204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45948.52872141204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45948.52872141204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45948.52872141204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45948.52872141204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45948.52872141204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45948.52872141204</v>
      </c>
      <c r="H567" s="168"/>
      <c r="I567" s="167" t="str">
        <f>IFERROR(VLOOKUP(D567,DB!A:F,6,0),"")</f>
        <v/>
      </c>
      <c r="J567" s="167" t="str">
        <f>IFERROR(VLOOKUP(D567,DB!A:G,7,0),"")</f>
        <v/>
      </c>
      <c r="K567" s="167"/>
      <c r="L567" s="167" t="str">
        <f>IFERROR(VLOOKUP(D567,DB!A:I,9,0),"")</f>
        <v/>
      </c>
    </row>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9" ht="15"/>
    <row r="670" ht="15"/>
    <row r="677" ht="15"/>
    <row r="680" ht="15"/>
    <row r="682" ht="15"/>
    <row r="685" ht="15"/>
    <row r="693" ht="15"/>
    <row r="694" ht="15"/>
    <row r="696" ht="15"/>
    <row r="697" ht="15"/>
    <row r="701" ht="15"/>
    <row r="702" ht="15"/>
    <row r="704" ht="15"/>
    <row r="705" ht="15"/>
    <row r="706" ht="15"/>
    <row r="707" ht="15"/>
    <row r="708" ht="15"/>
    <row r="709" ht="15"/>
    <row r="710" ht="15"/>
    <row r="711"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8" ht="15"/>
    <row r="806" ht="15"/>
    <row r="807" ht="15"/>
    <row r="809" ht="15"/>
    <row r="810" ht="15"/>
    <row r="811" ht="15"/>
    <row r="813" ht="15"/>
    <row r="814" ht="15"/>
    <row r="818" ht="15"/>
    <row r="819" ht="15"/>
    <row r="821" ht="15"/>
    <row r="822" ht="15"/>
    <row r="824" ht="15"/>
    <row r="825" ht="15"/>
    <row r="826" ht="15"/>
    <row r="827" ht="15"/>
    <row r="828" ht="15"/>
    <row r="829" ht="15"/>
    <row r="830" ht="15"/>
    <row r="831" ht="15"/>
    <row r="832" ht="15"/>
    <row r="834" ht="15"/>
    <row r="835" ht="15"/>
    <row r="837" ht="15"/>
    <row r="838"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7" ht="15"/>
    <row r="878" ht="15"/>
    <row r="880" ht="15"/>
    <row r="881" ht="15"/>
    <row r="882" ht="15"/>
    <row r="883" ht="15"/>
    <row r="884" ht="15"/>
    <row r="885" ht="15"/>
    <row r="886" ht="15"/>
    <row r="887" ht="15"/>
    <row r="889" ht="15"/>
    <row r="890" ht="15"/>
    <row r="892" ht="15"/>
    <row r="893" ht="15"/>
    <row r="896" ht="15"/>
    <row r="897" ht="15"/>
    <row r="900" ht="15"/>
    <row r="903" ht="15"/>
    <row r="904" ht="15"/>
    <row r="906" ht="15"/>
    <row r="907" ht="15"/>
    <row r="909" ht="15"/>
    <row r="910" ht="15"/>
    <row r="912" ht="15"/>
    <row r="913" ht="15"/>
    <row r="915" ht="15"/>
    <row r="916" ht="15"/>
    <row r="917" ht="15"/>
    <row r="918" ht="15"/>
    <row r="919" ht="15"/>
    <row r="920" ht="15"/>
    <row r="921" ht="15"/>
    <row r="922" ht="15"/>
    <row r="923" ht="15"/>
    <row r="924" ht="15"/>
    <row r="925" ht="15"/>
    <row r="926" ht="15"/>
    <row r="927" ht="15"/>
    <row r="928" ht="15"/>
    <row r="929" ht="15"/>
    <row r="930" ht="15"/>
    <row r="931" ht="15"/>
    <row r="934" ht="15"/>
    <row r="1105" ht="15"/>
    <row r="1106" ht="15"/>
    <row r="1108" ht="15"/>
    <row r="1109"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40"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80" ht="15"/>
    <row r="1183" ht="15"/>
    <row r="1184" ht="15"/>
    <row r="1186" ht="15"/>
    <row r="1187" ht="15"/>
    <row r="1188" ht="15"/>
    <row r="1191" ht="15"/>
    <row r="1192" ht="15"/>
    <row r="1195" ht="15"/>
    <row r="1197" ht="15"/>
    <row r="1198" ht="15"/>
    <row r="1200" ht="15"/>
    <row r="1201" ht="15"/>
    <row r="1203" ht="15"/>
    <row r="1204"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0" ht="15"/>
    <row r="1238" ht="15"/>
    <row r="1240" ht="15"/>
    <row r="1241" ht="15"/>
    <row r="1242" ht="15"/>
    <row r="1243" ht="15"/>
    <row r="1244" ht="15"/>
    <row r="1245" ht="15"/>
    <row r="1246" ht="15"/>
    <row r="1247" ht="15"/>
    <row r="1248" ht="15"/>
    <row r="1249" ht="15"/>
    <row r="1250" ht="15"/>
    <row r="1251" ht="15"/>
    <row r="1252" ht="15"/>
    <row r="1253" ht="15"/>
    <row r="1254" ht="15"/>
    <row r="1255" ht="15"/>
    <row r="1256" ht="15"/>
    <row r="1258" ht="15"/>
    <row r="1262" ht="15"/>
    <row r="1263" ht="15"/>
    <row r="1264" ht="15"/>
    <row r="1266" ht="15"/>
    <row r="1267" ht="15"/>
    <row r="1268" ht="15"/>
    <row r="1269" ht="15"/>
    <row r="1270" ht="15"/>
    <row r="1271" ht="15"/>
    <row r="1272" ht="15"/>
    <row r="1273" ht="15"/>
    <row r="1274" ht="15"/>
    <row r="1277" ht="15"/>
    <row r="1278" ht="15"/>
    <row r="1280" ht="15"/>
    <row r="1281" ht="15"/>
    <row r="1282" ht="15"/>
    <row r="1283" ht="15"/>
    <row r="1285" ht="15"/>
    <row r="1287" ht="15"/>
    <row r="1291" ht="15"/>
    <row r="1292" ht="15"/>
    <row r="1294" ht="15"/>
    <row r="1295" ht="15"/>
    <row r="1296" ht="15"/>
    <row r="1299" ht="15"/>
    <row r="1300" ht="15"/>
    <row r="1302" ht="15"/>
    <row r="1303" ht="15"/>
    <row r="1305" ht="15"/>
    <row r="1306" ht="15"/>
    <row r="1308" ht="15"/>
    <row r="1311" ht="15"/>
    <row r="1312" ht="15"/>
    <row r="1313" ht="15"/>
    <row r="1315" ht="15"/>
    <row r="1317" ht="15"/>
    <row r="1319" ht="15"/>
    <row r="1328" ht="15"/>
    <row r="1332" ht="15"/>
    <row r="1334" ht="15"/>
    <row r="1335" ht="15"/>
    <row r="1336" ht="15"/>
    <row r="1337" ht="15"/>
    <row r="1338" ht="15"/>
    <row r="1342" ht="15"/>
    <row r="1344" ht="15"/>
    <row r="1346" ht="15"/>
    <row r="1347" ht="15"/>
    <row r="1348" ht="15"/>
  </sheetData>
  <dataValidations count="2">
    <dataValidation allowBlank="1" showInputMessage="1" showErrorMessage="1" sqref="E1" xr:uid="{920C6338-E771-4DAE-8C89-92A9093EA4DE}"/>
    <dataValidation type="list" allowBlank="1" showInputMessage="1" showErrorMessage="1" sqref="E2:E56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21.755874189817405</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8.999658912041923</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32639</v>
      </c>
      <c r="E4" s="145" t="s">
        <v>39069</v>
      </c>
      <c r="F4" s="149">
        <v>45948.076863425929</v>
      </c>
      <c r="G4" s="148">
        <f ca="1">IFERROR(NOW()-F4,"-")</f>
        <v>0.45185798611055361</v>
      </c>
      <c r="H4" s="149">
        <v>45948.058831018519</v>
      </c>
      <c r="I4" s="145" t="str">
        <f>IFERROR(VLOOKUP(D4,DB!A:F,6,0),"")</f>
        <v>SCECO</v>
      </c>
      <c r="J4" s="145" t="str">
        <f>IFERROR(VLOOKUP(D4,DB!A:G,7,0),"")</f>
        <v>Dead+No BB Design</v>
      </c>
      <c r="K4" s="145" t="s">
        <v>39074</v>
      </c>
      <c r="L4" s="145" t="str">
        <f>IFERROR(VLOOKUP(D4,DB!A:I,9,0),"")</f>
        <v>Latis</v>
      </c>
    </row>
    <row r="5" spans="1:16383" ht="31.5" customHeight="1">
      <c r="A5" s="145" t="s">
        <v>39075</v>
      </c>
      <c r="B5" s="145" t="str">
        <f>IFERROR(VLOOKUP(D5,DB!A:K,11,0),"")</f>
        <v>R6</v>
      </c>
      <c r="C5" s="145">
        <v>1</v>
      </c>
      <c r="D5" s="145" t="s">
        <v>32747</v>
      </c>
      <c r="E5" s="145" t="s">
        <v>39069</v>
      </c>
      <c r="F5" s="149">
        <v>45948.159444444442</v>
      </c>
      <c r="G5" s="148">
        <f ca="1">IFERROR(NOW()-F5,"-")</f>
        <v>0.36927696759812534</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39077</v>
      </c>
      <c r="B6" s="145" t="str">
        <f>IFERROR(VLOOKUP(D6,DB!A:K,11,0),"")</f>
        <v>R6</v>
      </c>
      <c r="C6" s="145">
        <v>1</v>
      </c>
      <c r="D6" s="145" t="s">
        <v>33255</v>
      </c>
      <c r="E6" s="145" t="s">
        <v>39069</v>
      </c>
      <c r="F6" s="149">
        <v>45948.216736111113</v>
      </c>
      <c r="G6" s="148">
        <f ca="1">IFERROR(NOW()-F6,"-")</f>
        <v>0.31198530092660803</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0.13027233796310611</v>
      </c>
      <c r="H7" s="110">
        <v>45948.398449074077</v>
      </c>
      <c r="I7" s="106" t="str">
        <f>IFERROR(VLOOKUP(D7,DB!A:F,6,0),"")</f>
        <v>SCECO</v>
      </c>
      <c r="J7" s="105" t="str">
        <f>IFERROR(VLOOKUP(D7,DB!A:G,7,0),"")</f>
        <v>Good</v>
      </c>
      <c r="K7" s="111" t="s">
        <v>39080</v>
      </c>
      <c r="L7" s="112" t="str">
        <f>IFERROR(VLOOKUP(D7,DB!A:I,9,0),"")</f>
        <v>Latis</v>
      </c>
    </row>
    <row r="8" spans="1:16383" ht="31.5" customHeight="1">
      <c r="A8" s="107" t="s">
        <v>39081</v>
      </c>
      <c r="B8" s="145" t="s">
        <v>5398</v>
      </c>
      <c r="C8" s="108">
        <v>2</v>
      </c>
      <c r="D8" s="106" t="s">
        <v>32661</v>
      </c>
      <c r="E8" s="109" t="s">
        <v>38964</v>
      </c>
      <c r="F8" s="110">
        <v>45948.416203703702</v>
      </c>
      <c r="G8" s="78">
        <f ca="1">IFERROR(NOW()-F8,"-")</f>
        <v>0.11251770833769115</v>
      </c>
      <c r="H8" s="110">
        <v>45948.416203703702</v>
      </c>
      <c r="I8" s="106" t="str">
        <f>IFERROR(VLOOKUP(D8,DB!A:F,6,0),"")</f>
        <v>SCECO</v>
      </c>
      <c r="J8" s="105" t="str">
        <f>IFERROR(VLOOKUP(D8,DB!A:G,7,0),"")</f>
        <v>Dead</v>
      </c>
      <c r="K8" s="111" t="s">
        <v>39082</v>
      </c>
      <c r="L8" s="112" t="str">
        <f>IFERROR(VLOOKUP(D8,DB!A:I,9,0),"")</f>
        <v>Latis</v>
      </c>
    </row>
    <row r="9" spans="1:16383" ht="31.5" customHeight="1">
      <c r="A9" s="107"/>
      <c r="B9" s="106" t="str">
        <f>IFERROR(VLOOKUP(D9,DB!A:K,11,0),"")</f>
        <v/>
      </c>
      <c r="C9" s="108"/>
      <c r="D9" s="106"/>
      <c r="E9" s="109"/>
      <c r="F9" s="110"/>
      <c r="G9" s="78">
        <f ca="1">IFERROR(NOW()-F9,"-")</f>
        <v>45948.52872141204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45948.52872141204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45948.52872141204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45948.52872141204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45948.52872141204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45948.52872141204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45948.52872141204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45948.52872141204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45948.52872141204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45948.52872141204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45948.52872141204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45948.52872141204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45948.52872141204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45948.52872141204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45948.52872141204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45948.52872141204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45948.52872141204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45948.52872141204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45948.52872141204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45948.52872141204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45948.52872141204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45948.52872141204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45948.52872141204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45948.52872141204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45948.52872141204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45948.52872141204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45948.52872141204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45948.52872141204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45948.52872141204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45948.52872141204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45948.52872141204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45948.52872141204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45948.52872141204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45948.52872141204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45948.52872141204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45948.52872141204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45948.52872141204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45948.52872141204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45948.52872141204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45948.52872141204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45948.52872141204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45948.52872141204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45948.52872141204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45948.52872141204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45948.52872141204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45948.52872141204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45948.52872141204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45948.52872141204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45948.52872141204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45948.52872141204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45948.52872141204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45948.52872141204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45948.52872141204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45948.52872141204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45948.52872141204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45948.52872141204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45948.52872141204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45948.52872141204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45948.52872141204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45948.52872141204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45948.52872141204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45948.52872141204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45948.52872141204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45948.52872141204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45948.52872141204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45948.52872141204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45948.52872141204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45948.52872141204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45948.52872141204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45948.52872141204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45948.52872141204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45948.52872141204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45948.52872141204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45948.52872141204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45948.52872141204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45948.52872141204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45948.52872141204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45948.52872141204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45948.52872141204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45948.52872141204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45948.52872141204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45948.52872141204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45948.52872141204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45948.52872141204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45948.52872141204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45948.52872141204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45948.52872141204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45948.52872141204</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2025-10-18T09:43:20Z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