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54" documentId="13_ncr:1_{F6CB121F-512D-4AA6-A0C1-0FB36C537598}" xr6:coauthVersionLast="47" xr6:coauthVersionMax="47" xr10:uidLastSave="{9C45FC20-901F-4E55-9F84-7C319E9B868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<sst xmlns="http://schemas.openxmlformats.org/spreadsheetml/2006/main" count="178581" uniqueCount="39075">
  <si>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</si>
  <si>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</si>
  <si>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</si>
  <si>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</si>
  <si>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</si>
  <si>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</si>
  <si>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</si>
  <si>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</si>
  <si>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</si>
  <si>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</si>
  <si>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</si>
  <si>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</si>
  <si>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</si>
  <si>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</si>
  <si>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</si>
  <si>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</si>
  <si>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</si>
  <si>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</si>
  <si>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</si>
  <si>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</si>
  <si>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</si>
  <si>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</si>
  <si>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</si>
  <si>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</si>
  <si>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</si>
  <si>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</si>
  <si>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</si>
  <si>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</si>
  <si>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</si>
  <si>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</si>
  <si>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</si>
  <si>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</si>
  <si>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</si>
  <si>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</si>
  <si>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</si>
  <si>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</si>
  <si>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</si>
  <si>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</si>
  <si>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</si>
  <si>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</si>
  <si>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</si>
  <si>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</si>
  <si>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</si>
  <si>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</si>
  <si>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</si>
  <si>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</si>
  <si>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</si>
  <si>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</si>
  <si>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</si>
  <si>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</si>
  <si>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</si>
  <si>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</si>
  <si>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</si>
  <si>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</si>
  <si>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</si>
  <si>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</si>
  <si>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</si>
  <si>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</si>
  <si>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</si>
  <si>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</si>
  <si>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</si>
  <si>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</si>
  <si>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</si>
  <si>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</si>
  <si>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</si>
  <si>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</si>
  <si>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</si>
  <si>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</si>
  <si>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</si>
  <si>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</si>
  <si>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</si>
  <si>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</si>
  <si>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</si>
  <si>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</si>
  <si>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</si>
  <si>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</si>
  <si>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</si>
  <si>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</si>
  <si>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</si>
  <si>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</si>
  <si>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</si>
  <si>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</si>
  <si>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</si>
  <si>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</si>
  <si>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</si>
  <si>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</si>
  <si>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</si>
  <si>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</si>
  <si>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</si>
  <si>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</si>
  <si>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</si>
  <si>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</si>
  <si>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</si>
  <si>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</si>
  <si>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</si>
  <si>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</si>
  <si>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</si>
  <si>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</si>
  <si>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</si>
  <si>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</si>
  <si>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</si>
  <si>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</si>
  <si>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</si>
  <si>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</si>
  <si>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</si>
  <si>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</si>
  <si>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</si>
  <si>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</si>
  <si>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</si>
  <si>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</si>
  <si>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</si>
  <si>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</si>
  <si>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</si>
  <si>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</si>
  <si>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</si>
  <si>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</si>
  <si>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</si>
  <si>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</si>
  <si>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</si>
  <si>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</si>
  <si>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</si>
  <si>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</si>
  <si>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</si>
  <si>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</si>
  <si>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</si>
  <si>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</si>
  <si>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</si>
  <si>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</si>
  <si>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</si>
  <si>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</si>
  <si>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</si>
  <si>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</si>
  <si>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</si>
  <si>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</si>
  <si>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</si>
  <si>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</si>
  <si>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</si>
  <si>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</si>
  <si>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</si>
  <si>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</si>
  <si>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</si>
  <si>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</si>
  <si>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</si>
  <si>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</si>
  <si>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</si>
  <si>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</si>
  <si>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</si>
  <si>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</si>
  <si>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</si>
  <si>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</si>
  <si>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</si>
  <si>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</si>
  <si>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</si>
  <si>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</si>
  <si>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</si>
  <si>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</si>
  <si>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</si>
  <si>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</si>
  <si>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</si>
  <si>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</si>
  <si>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</si>
  <si>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</si>
  <si>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</si>
  <si>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</si>
  <si>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</si>
  <si>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</si>
  <si>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</si>
  <si>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</si>
  <si>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</si>
  <si>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</si>
  <si>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</si>
  <si>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</si>
  <si>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</si>
  <si>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</si>
  <si>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</si>
  <si>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</si>
  <si>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</si>
  <si>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</si>
  <si>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</si>
  <si>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</si>
  <si>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</si>
  <si>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</si>
  <si>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</si>
  <si>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</si>
  <si>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</si>
  <si>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</si>
  <si>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</si>
  <si>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</si>
  <si>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</si>
  <si>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</si>
  <si>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</si>
  <si>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</si>
  <si>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</si>
  <si>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</si>
  <si>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</si>
  <si>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</si>
  <si>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</si>
  <si>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</si>
  <si>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</si>
  <si>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</si>
  <si>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</si>
  <si>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</si>
  <si>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</si>
  <si>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</si>
  <si>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</si>
  <si>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</si>
  <si>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</si>
  <si>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</si>
  <si>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</si>
  <si>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</si>
  <si>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</si>
  <si>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</si>
  <si>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</si>
  <si>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</si>
  <si>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</si>
  <si>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</si>
  <si>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</si>
  <si>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</si>
  <si>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</si>
  <si>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</si>
  <si>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</si>
  <si>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</si>
  <si>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</si>
  <si>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</si>
  <si>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</si>
  <si>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</si>
  <si>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</si>
  <si>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</si>
  <si>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</si>
  <si>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</si>
  <si>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</si>
  <si>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</si>
  <si>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</si>
  <si>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</si>
  <si>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</si>
  <si>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</si>
  <si>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</si>
  <si>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</si>
  <si>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</si>
  <si>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</si>
  <si>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</si>
  <si>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</si>
  <si>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</si>
  <si>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</si>
  <si>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</si>
  <si>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</si>
  <si>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</si>
  <si>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</si>
  <si>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</si>
  <si>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</si>
  <si>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</si>
  <si>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</si>
  <si>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</si>
  <si>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</si>
  <si>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</si>
  <si>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</si>
  <si>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</si>
  <si>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</si>
  <si>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</si>
  <si>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</si>
  <si>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</si>
  <si>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</si>
  <si>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</si>
  <si>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</si>
  <si>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</si>
  <si>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</si>
  <si>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</si>
  <si>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</si>
  <si>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</si>
  <si>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</si>
  <si>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</si>
  <si>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</si>
  <si>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</si>
  <si>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</si>
  <si>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</si>
  <si>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</si>
  <si>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</si>
  <si>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</si>
  <si>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</si>
  <si>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</si>
  <si>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</si>
  <si>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</si>
  <si>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</si>
  <si>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</si>
  <si>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</si>
  <si>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</si>
  <si>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</si>
  <si>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</si>
  <si>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</si>
  <si>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</si>
  <si>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</si>
  <si>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</si>
  <si>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</si>
  <si>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</si>
  <si>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</si>
  <si>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</si>
  <si>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</si>
  <si>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</si>
  <si>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</si>
  <si>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</si>
  <si>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</si>
  <si>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</si>
  <si>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</si>
  <si>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</si>
  <si>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</si>
  <si>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</si>
  <si>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</si>
  <si>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</si>
  <si>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</si>
  <si>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</si>
  <si>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</si>
  <si>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</si>
  <si>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</si>
  <si>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</si>
  <si>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</si>
  <si>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</si>
  <si>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</si>
  <si>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</si>
  <si>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</si>
  <si>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</si>
  <si>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</si>
  <si>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</si>
  <si>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</si>
  <si>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</si>
  <si>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</si>
  <si>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</si>
  <si>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</si>
  <si>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</si>
  <si>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</si>
  <si>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</si>
  <si>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</si>
  <si>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</si>
  <si>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</si>
  <si>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</si>
  <si>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</si>
  <si>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</si>
  <si>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</si>
  <si>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</si>
  <si>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</si>
  <si>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</si>
  <si>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</si>
  <si>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</si>
  <si>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</si>
  <si>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</si>
  <si>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</si>
  <si>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</si>
  <si>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</si>
  <si>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</si>
  <si>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</si>
  <si>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</si>
  <si>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</si>
  <si>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</si>
  <si>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</si>
  <si>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</si>
  <si>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</si>
  <si>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</si>
  <si>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</si>
  <si>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</si>
  <si>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</si>
  <si>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</si>
  <si>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</si>
  <si>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</si>
  <si>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</si>
  <si>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</si>
  <si>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</si>
  <si>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</si>
  <si>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</si>
  <si>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</si>
  <si>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</si>
  <si>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</si>
  <si>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</si>
  <si>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</si>
  <si>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</si>
  <si>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</si>
  <si>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</si>
  <si>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</si>
  <si>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</si>
  <si>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</si>
  <si>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</si>
  <si>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</si>
  <si>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</si>
  <si>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</si>
  <si>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</si>
  <si>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</si>
  <si>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</si>
  <si>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</si>
  <si>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</si>
  <si>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</si>
  <si>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</si>
  <si>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</si>
  <si>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</si>
  <si>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</si>
  <si>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</si>
  <si>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</si>
  <si>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</si>
  <si>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</si>
  <si>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</si>
  <si>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</si>
  <si>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</si>
  <si>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</si>
  <si>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</si>
  <si>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</si>
  <si>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</si>
  <si>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</si>
  <si>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</si>
  <si>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</si>
  <si>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</si>
  <si>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</si>
  <si>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</si>
  <si>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</si>
  <si>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</si>
  <si>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</si>
  <si>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</si>
  <si>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</si>
  <si>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</si>
  <si>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</si>
  <si>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</si>
  <si>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</si>
  <si>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</si>
  <si>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</si>
  <si>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</si>
  <si>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</si>
  <si>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</si>
  <si>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</si>
  <si>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</si>
  <si>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</si>
  <si>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</si>
  <si>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</si>
  <si>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</si>
  <si>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</si>
  <si>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</si>
  <si>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</si>
  <si>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</si>
  <si>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</si>
  <si>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</si>
  <si>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</si>
  <si>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</si>
  <si>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</si>
  <si>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</si>
  <si>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</si>
  <si>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</si>
  <si>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</si>
  <si>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</si>
  <si>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</si>
  <si>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</si>
  <si>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</si>
  <si>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</si>
  <si>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</si>
  <si>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</si>
  <si>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</si>
  <si>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</si>
  <si>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</si>
  <si>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</si>
  <si>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</si>
  <si>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</si>
  <si>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</si>
  <si>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</si>
  <si>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</si>
  <si>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</si>
  <si>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</si>
  <si>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</si>
  <si>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</si>
  <si>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</si>
  <si>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</si>
  <si>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</si>
  <si>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</si>
  <si>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</si>
  <si>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</si>
  <si>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</si>
  <si>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</si>
  <si>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</si>
  <si>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</si>
  <si>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</si>
  <si>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</si>
  <si>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</si>
  <si>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</si>
  <si>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</si>
  <si>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</si>
  <si>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</si>
  <si>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</si>
  <si>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</si>
  <si>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</si>
  <si>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</si>
  <si>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</si>
  <si>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</si>
  <si>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</si>
  <si>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</si>
  <si>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</si>
  <si>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</si>
  <si>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</si>
  <si>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</si>
  <si>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</si>
  <si>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</si>
  <si>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</si>
  <si>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</si>
  <si>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</si>
  <si>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</si>
  <si>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</si>
  <si>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</si>
  <si>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</si>
  <si>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</si>
  <si>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</si>
  <si>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</si>
  <si>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</si>
  <si>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</si>
  <si>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</si>
  <si>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</si>
  <si>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</si>
  <si>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</si>
  <si>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</si>
  <si>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</si>
  <si>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</si>
  <si>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</si>
  <si>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</si>
  <si>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</si>
  <si>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</si>
  <si>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</si>
  <si>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</si>
  <si>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</si>
  <si>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</si>
  <si>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</si>
  <si>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</si>
  <si>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</si>
  <si>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</si>
  <si>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</si>
  <si>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</si>
  <si>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</si>
  <si>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</si>
  <si>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</si>
  <si>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</si>
  <si>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</si>
  <si>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</si>
  <si>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</si>
  <si>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</si>
  <si>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</si>
  <si>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</si>
  <si>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</si>
  <si>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</si>
  <si>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</si>
  <si>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</si>
  <si>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</si>
  <si>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</si>
  <si>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</si>
  <si>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</si>
  <si>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</si>
  <si>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</si>
  <si>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</si>
  <si>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</si>
  <si>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</si>
  <si>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</si>
  <si>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</si>
  <si>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</si>
  <si>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</si>
  <si>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</si>
  <si>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</si>
  <si>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</si>
  <si>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</si>
  <si>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</si>
  <si>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</si>
  <si>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</si>
  <si>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</si>
  <si>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</si>
  <si>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</si>
  <si>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</si>
  <si>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</si>
  <si>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</si>
  <si>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</si>
  <si>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</si>
  <si>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</si>
  <si>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</si>
  <si>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</si>
  <si>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</si>
  <si>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</si>
  <si>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</si>
  <si>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</si>
  <si>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</si>
  <si>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</si>
  <si>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</si>
  <si>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</si>
  <si>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</si>
  <si>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</si>
  <si>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</si>
  <si>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</si>
  <si>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</si>
  <si>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</si>
  <si>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</si>
  <si>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</si>
  <si>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</si>
  <si>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</si>
  <si>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</si>
  <si>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</si>
  <si>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</si>
  <si>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</si>
  <si>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</si>
  <si>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</si>
  <si>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</si>
  <si>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</si>
  <si>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</si>
  <si>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</si>
  <si>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</si>
  <si>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</si>
  <si>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</si>
  <si>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</si>
  <si>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</si>
  <si>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</si>
  <si>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</si>
  <si>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</si>
  <si>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</si>
  <si>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</si>
  <si>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</si>
  <si>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</si>
  <si>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</si>
  <si>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</si>
  <si>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</si>
  <si>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</si>
  <si>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</si>
  <si>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</si>
  <si>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</si>
  <si>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</si>
  <si>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</si>
  <si>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</si>
  <si>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</si>
  <si>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</si>
  <si>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</si>
  <si>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</si>
  <si>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</si>
  <si>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</si>
  <si>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</si>
  <si>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</si>
  <si>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</si>
  <si>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</si>
  <si>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</si>
  <si>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</si>
  <si>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</si>
  <si>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</si>
  <si>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</si>
  <si>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</si>
  <si>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</si>
  <si>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</si>
  <si>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</si>
  <si>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</si>
  <si>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</si>
  <si>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</si>
  <si>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</si>
  <si>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</si>
  <si>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</si>
  <si>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</si>
  <si>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</si>
  <si>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</si>
  <si>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</si>
  <si>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</si>
  <si>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</si>
  <si>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</si>
  <si>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</si>
  <si>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</si>
  <si>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</si>
  <si>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</si>
  <si>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</si>
  <si>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</si>
  <si>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</si>
  <si>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</si>
  <si>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</si>
  <si>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</si>
  <si>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</si>
  <si>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</si>
  <si>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</si>
  <si>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</si>
  <si>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</si>
  <si>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</si>
  <si>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</si>
  <si>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</si>
  <si>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</si>
  <si>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</si>
  <si>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</si>
  <si>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</si>
  <si>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</si>
  <si>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</si>
  <si>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</si>
  <si>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</si>
  <si>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</si>
  <si>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</si>
  <si>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</si>
  <si>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</si>
  <si>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</si>
  <si>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</si>
  <si>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</si>
  <si>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</si>
  <si>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</si>
  <si>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</si>
  <si>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</si>
  <si>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</si>
  <si>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</si>
  <si>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</si>
  <si>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</si>
  <si>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</si>
  <si>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</si>
  <si>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</si>
  <si>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</si>
  <si>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</si>
  <si>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</si>
  <si>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</si>
  <si>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</si>
  <si>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</si>
  <si>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</si>
  <si>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</si>
  <si>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</si>
  <si>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</si>
  <si>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</si>
  <si>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</si>
  <si>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</si>
  <si>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</si>
  <si>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</si>
  <si>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</si>
  <si>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</si>
  <si>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</si>
  <si>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</si>
  <si>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</si>
  <si>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</si>
  <si>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</si>
  <si>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</si>
  <si>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</si>
  <si>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</si>
  <si>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</si>
  <si>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</si>
  <si>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</si>
  <si>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</si>
  <si>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</si>
  <si>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</si>
  <si>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</si>
  <si>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</si>
  <si>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</si>
  <si>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</si>
  <si>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</si>
  <si>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</si>
  <si>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</si>
  <si>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</si>
  <si>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</si>
  <si>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</si>
  <si>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</si>
  <si>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</si>
  <si>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</si>
  <si>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</si>
  <si>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</si>
  <si>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</si>
  <si>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</si>
  <si>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</si>
  <si>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</si>
  <si>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</si>
  <si>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</si>
  <si>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</si>
  <si>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</si>
  <si>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</si>
  <si>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</si>
  <si>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</si>
  <si>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</si>
  <si>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</si>
  <si>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</si>
  <si>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</si>
  <si>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</si>
  <si>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</si>
  <si>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</si>
  <si>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</si>
  <si>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</si>
  <si>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</si>
  <si>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</si>
  <si>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</si>
  <si>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</si>
  <si>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</si>
  <si>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</si>
  <si>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</si>
  <si>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</si>
  <si>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</si>
  <si>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</si>
  <si>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</si>
  <si>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</si>
  <si>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</si>
  <si>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</si>
  <si>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</si>
  <si>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</si>
  <si>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</si>
  <si>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</si>
  <si>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</si>
  <si>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</si>
  <si>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</si>
  <si>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</si>
  <si>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</si>
  <si>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</si>
  <si>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</si>
  <si>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</si>
  <si>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</si>
  <si>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</si>
  <si>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</si>
  <si>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</si>
  <si>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</si>
  <si>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</si>
  <si>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</si>
  <si>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</si>
  <si>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</si>
  <si>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</si>
  <si>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</si>
  <si>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</si>
  <si>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</si>
  <si>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</si>
  <si>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</si>
  <si>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</si>
  <si>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</si>
  <si>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</si>
  <si>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</si>
  <si>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</si>
  <si>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</si>
  <si>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</si>
  <si>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</si>
  <si>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</si>
  <si>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</si>
  <si>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</si>
  <si>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</si>
  <si>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</si>
  <si>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</si>
  <si>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</si>
  <si>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</si>
  <si>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</si>
  <si>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</si>
  <si>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</si>
  <si>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</si>
  <si>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</si>
  <si>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</si>
  <si>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</si>
  <si>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</si>
  <si>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</si>
  <si>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</si>
  <si>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</si>
  <si>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</si>
  <si>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</si>
  <si>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</si>
  <si>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</si>
  <si>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</si>
  <si>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</si>
  <si>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</si>
  <si>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</si>
  <si>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</si>
  <si>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</si>
  <si>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</si>
  <si>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</si>
  <si>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</si>
  <si>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</si>
  <si>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</si>
  <si>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</si>
  <si>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</si>
  <si>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</si>
  <si>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</si>
  <si>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</si>
  <si>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</si>
  <si>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</si>
  <si>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</si>
  <si>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</si>
  <si>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</si>
  <si>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</si>
  <si>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</si>
  <si>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</si>
  <si>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</si>
  <si>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</si>
  <si>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</si>
  <si>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</si>
  <si>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</si>
  <si>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</si>
  <si>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</si>
  <si>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</si>
  <si>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</si>
  <si>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</si>
  <si>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</si>
  <si>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</si>
  <si>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</si>
  <si>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</si>
  <si>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</si>
  <si>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</si>
  <si>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</si>
  <si>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</si>
  <si>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</si>
  <si>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</si>
  <si>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</si>
  <si>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</si>
  <si>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</si>
  <si>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</si>
  <si>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</si>
  <si>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</si>
  <si>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</si>
  <si>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</si>
  <si>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</si>
  <si>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</si>
  <si>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</si>
  <si>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</si>
  <si>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</si>
  <si>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</si>
  <si>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</si>
  <si>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</si>
  <si>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</si>
  <si>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</si>
  <si>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</si>
  <si>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</si>
  <si>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</si>
  <si>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</si>
  <si>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</si>
  <si>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</si>
  <si>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</si>
  <si>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</si>
  <si>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</si>
  <si>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</si>
  <si>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</si>
  <si>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</si>
  <si>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</si>
  <si>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</si>
  <si>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</si>
  <si>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</si>
  <si>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</si>
  <si>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</si>
  <si>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</si>
  <si>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</si>
  <si>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</si>
  <si>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</si>
  <si>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</si>
  <si>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</si>
  <si>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</si>
  <si>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</si>
  <si>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</si>
  <si>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</si>
  <si>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</si>
  <si>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</si>
  <si>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</si>
  <si>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</si>
  <si>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</si>
  <si>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</si>
  <si>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</si>
  <si>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</si>
  <si>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</si>
  <si>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</si>
  <si>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</si>
  <si>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</si>
  <si>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</si>
  <si>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</si>
  <si>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</si>
  <si>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</si>
  <si>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</si>
  <si>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</si>
  <si>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</si>
  <si>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</si>
  <si>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</si>
  <si>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</si>
  <si>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</si>
  <si>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</si>
  <si>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</si>
  <si>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</si>
  <si>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</si>
  <si>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</si>
  <si>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</si>
  <si>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</si>
  <si>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</si>
  <si>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</si>
  <si>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</si>
  <si>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</si>
  <si>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</si>
  <si>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</si>
  <si>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</si>
  <si>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</si>
  <si>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</si>
  <si>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</si>
  <si>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</si>
  <si>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</si>
  <si>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</si>
  <si>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</si>
  <si>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</si>
  <si>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</si>
  <si>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</si>
  <si>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</si>
  <si>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</si>
  <si>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</si>
  <si>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</si>
  <si>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</si>
  <si>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</si>
  <si>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</si>
  <si>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</si>
  <si>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</si>
  <si>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</si>
  <si>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</si>
  <si>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</si>
  <si>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</si>
  <si>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</si>
  <si>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</si>
  <si>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</si>
  <si>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</si>
  <si>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</si>
  <si>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</si>
  <si>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</si>
  <si>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</si>
  <si>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</si>
  <si>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</si>
  <si>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</si>
  <si>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</si>
  <si>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</si>
  <si>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</si>
  <si>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</si>
  <si>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</si>
  <si>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</si>
  <si>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</si>
  <si>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</si>
  <si>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</si>
  <si>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</si>
  <si>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</si>
  <si>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</si>
  <si>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</si>
  <si>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</si>
  <si>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</si>
  <si>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</si>
  <si>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</si>
  <si>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</si>
  <si>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</si>
  <si>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</si>
  <si>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</si>
  <si>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</si>
  <si>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</si>
  <si>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</si>
  <si>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</si>
  <si>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</si>
  <si>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</si>
  <si>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</si>
  <si>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</si>
  <si>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</si>
  <si>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</si>
  <si>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</si>
  <si>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</si>
  <si>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</si>
  <si>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</si>
  <si>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</si>
  <si>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</si>
  <si>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</si>
  <si>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</si>
  <si>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</si>
  <si>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</si>
  <si>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</si>
  <si>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</si>
  <si>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</si>
  <si>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</si>
  <si>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</si>
  <si>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</si>
  <si>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</si>
  <si>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</si>
  <si>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</si>
  <si>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</si>
  <si>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</si>
  <si>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</si>
  <si>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</si>
  <si>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</si>
  <si>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</si>
  <si>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</si>
  <si>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</si>
  <si>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</si>
  <si>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</si>
  <si>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</si>
  <si>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</si>
  <si>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</si>
  <si>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</si>
  <si>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</si>
  <si>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</si>
  <si>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</si>
  <si>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</si>
  <si>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</si>
  <si>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</si>
  <si>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</si>
  <si>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</si>
  <si>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</si>
  <si>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</si>
  <si>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</si>
  <si>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</si>
  <si>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</si>
  <si>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</si>
  <si>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</si>
  <si>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</si>
  <si>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</si>
  <si>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</si>
  <si>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</si>
  <si>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</si>
  <si>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</si>
  <si>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</si>
  <si>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</si>
  <si>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</si>
  <si>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</si>
  <si>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</si>
  <si>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</si>
  <si>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</si>
  <si>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</si>
  <si>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</si>
  <si>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</si>
  <si>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</si>
  <si>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</si>
  <si>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</si>
  <si>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</si>
  <si>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</si>
  <si>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</si>
  <si>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</si>
  <si>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</si>
  <si>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</si>
  <si>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</si>
  <si>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</si>
  <si>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</si>
  <si>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</si>
  <si>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</si>
  <si>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</si>
  <si>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</si>
  <si>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</si>
  <si>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</si>
  <si>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</si>
  <si>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</si>
  <si>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</si>
  <si>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</si>
  <si>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</si>
  <si>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</si>
  <si>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</si>
  <si>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</si>
  <si>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</si>
  <si>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</si>
  <si>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</si>
  <si>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</si>
  <si>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</si>
  <si>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</si>
  <si>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</si>
  <si>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</si>
  <si>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</si>
  <si>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</si>
  <si>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</si>
  <si>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</si>
  <si>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</si>
  <si>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</si>
  <si>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</si>
  <si>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</si>
  <si>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</si>
  <si>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</si>
  <si>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</si>
  <si>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</si>
  <si>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</si>
  <si>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</si>
  <si>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</si>
  <si>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</si>
  <si>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</si>
  <si>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</si>
  <si>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</si>
  <si>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</si>
  <si>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</si>
  <si>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</si>
  <si>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</si>
  <si>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</si>
  <si>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</si>
  <si>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</si>
  <si>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</si>
  <si>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</si>
  <si>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</si>
  <si>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</si>
  <si>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</si>
  <si>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</si>
  <si>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</si>
  <si>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</si>
  <si>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</si>
  <si>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</si>
  <si>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</si>
  <si>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</si>
  <si>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</si>
  <si>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</si>
  <si>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</si>
  <si>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</si>
  <si>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</si>
  <si>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</si>
  <si>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</si>
  <si>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</si>
  <si>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</si>
  <si>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</si>
  <si>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</si>
  <si>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</si>
  <si>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</si>
  <si>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</si>
  <si>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</si>
  <si>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</si>
  <si>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</si>
  <si>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</si>
  <si>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</si>
  <si>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</si>
  <si>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</si>
  <si>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</si>
  <si>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</si>
  <si>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</si>
  <si>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</si>
  <si>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</si>
  <si>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</si>
  <si>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</si>
  <si>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</si>
  <si>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</si>
  <si>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</si>
  <si>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</si>
  <si>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</si>
  <si>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</si>
  <si>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</si>
  <si>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</si>
  <si>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</si>
  <si>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</si>
  <si>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</si>
  <si>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</si>
  <si>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</si>
  <si>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</si>
  <si>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</si>
  <si>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</si>
  <si>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</si>
  <si>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</si>
  <si>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</si>
  <si>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</si>
  <si>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</si>
  <si>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</si>
  <si>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</si>
  <si>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</si>
  <si>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</si>
  <si>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</si>
  <si>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</si>
  <si>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</si>
  <si>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</si>
  <si>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</si>
  <si>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</si>
  <si>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</si>
  <si>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</si>
  <si>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</si>
  <si>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</si>
  <si>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</si>
  <si>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</si>
  <si>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</si>
  <si>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</si>
  <si>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</si>
  <si>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</si>
  <si>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</si>
  <si>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</si>
  <si>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</si>
  <si>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</si>
  <si>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</si>
  <si>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</si>
  <si>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</si>
  <si>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</si>
  <si>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</si>
  <si>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</si>
  <si>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</si>
  <si>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</si>
  <si>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</si>
  <si>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</si>
  <si>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</si>
  <si>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</si>
  <si>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</si>
  <si>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</si>
  <si>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</si>
  <si>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</si>
  <si>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</si>
  <si>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</si>
  <si>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</si>
  <si>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</si>
  <si>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</si>
  <si>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</si>
  <si>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</si>
  <si>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</si>
  <si>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</si>
  <si>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</si>
  <si>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</si>
  <si>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</si>
  <si>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</si>
  <si>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</si>
  <si>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</si>
  <si>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</si>
  <si>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</si>
  <si>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</si>
  <si>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</si>
  <si>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</si>
  <si>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</si>
  <si>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</si>
  <si>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</si>
  <si>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</si>
  <si>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</si>
  <si>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</si>
  <si>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</si>
  <si>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</si>
  <si>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</si>
  <si>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</si>
  <si>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</si>
  <si>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</si>
  <si>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</si>
  <si>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</si>
  <si>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</si>
  <si>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</si>
  <si>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</si>
  <si>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</si>
  <si>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</si>
  <si>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</si>
  <si>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</si>
  <si>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</si>
  <si>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</si>
  <si>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</si>
  <si>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</si>
  <si>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</si>
  <si>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</si>
  <si>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</si>
  <si>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</si>
  <si>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</si>
  <si>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</si>
  <si>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</si>
  <si>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</si>
  <si>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</si>
  <si>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</si>
  <si>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</si>
  <si>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</si>
  <si>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</si>
  <si>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</si>
  <si>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</si>
  <si>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</si>
  <si>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</si>
  <si>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</si>
  <si>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</si>
  <si>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</si>
  <si>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</si>
  <si>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</si>
  <si>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</si>
  <si>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</si>
  <si>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</si>
  <si>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</si>
  <si>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</si>
  <si>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</si>
  <si>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</si>
  <si>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</si>
  <si>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</si>
  <si>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</si>
  <si>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</si>
  <si>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</si>
  <si>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</si>
  <si>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</si>
  <si>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</si>
  <si>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</si>
  <si>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</si>
  <si>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</si>
  <si>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</si>
  <si>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</si>
  <si>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</si>
  <si>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</si>
  <si>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</si>
  <si>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</si>
  <si>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</si>
  <si>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</si>
  <si>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</si>
  <si>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</si>
  <si>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</si>
  <si>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</si>
  <si>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</si>
  <si>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</si>
  <si>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</si>
  <si>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</si>
  <si>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</si>
  <si>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</si>
  <si>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</si>
  <si>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</si>
  <si>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</si>
  <si>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</si>
  <si>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</si>
  <si>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</si>
  <si>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</si>
  <si>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</si>
  <si>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</si>
  <si>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</si>
  <si>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</si>
  <si>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</si>
  <si>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</si>
  <si>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</si>
  <si>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</si>
  <si>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</si>
  <si>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</si>
  <si>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</si>
  <si>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</si>
  <si>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</si>
  <si>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</si>
  <si>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</si>
  <si>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</si>
  <si>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</si>
  <si>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</si>
  <si>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</si>
  <si>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</si>
  <si>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</si>
  <si>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</si>
  <si>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</si>
  <si>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</si>
  <si>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</si>
  <si>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</si>
  <si>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</si>
  <si>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</si>
  <si>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</si>
  <si>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</si>
  <si>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</si>
  <si>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</si>
  <si>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</si>
  <si>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</si>
  <si>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</si>
  <si>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</si>
  <si>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</si>
  <si>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</si>
  <si>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</si>
  <si>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</si>
  <si>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</si>
  <si>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</si>
  <si>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</si>
  <si>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</si>
  <si>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</si>
  <si>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</si>
  <si>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</si>
  <si>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</si>
  <si>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</si>
  <si>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</si>
  <si>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</si>
  <si>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</si>
  <si>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</si>
  <si>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</si>
  <si>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</si>
  <si>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</si>
  <si>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</si>
  <si>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</si>
  <si>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</si>
  <si>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</si>
  <si>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</si>
  <si>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</si>
  <si>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</si>
  <si>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</si>
  <si>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</si>
  <si>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</si>
  <si>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</si>
  <si>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</si>
  <si>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</si>
  <si>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</si>
  <si>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</si>
  <si>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</si>
  <si>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</si>
  <si>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</si>
  <si>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</si>
  <si>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</si>
  <si>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</si>
  <si>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</si>
  <si>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</si>
  <si>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</si>
  <si>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</si>
  <si>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</si>
  <si>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</si>
  <si>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</si>
  <si>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</si>
  <si>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</si>
  <si>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</si>
  <si>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</si>
  <si>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</si>
  <si>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</si>
  <si>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</si>
  <si>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</si>
  <si>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</si>
  <si>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</si>
  <si>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</si>
  <si>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</si>
  <si>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</si>
  <si>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</si>
  <si>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</si>
  <si>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</si>
  <si>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</si>
  <si>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</si>
  <si>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</si>
  <si>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</si>
  <si>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</si>
  <si>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</si>
  <si>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</si>
  <si>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</si>
  <si>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</si>
  <si>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</si>
  <si>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</si>
  <si>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</si>
  <si>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</si>
  <si>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</si>
  <si>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</si>
  <si>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</si>
  <si>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</si>
  <si>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</si>
  <si>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</si>
  <si>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</si>
  <si>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</si>
  <si>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</si>
  <si>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</si>
  <si>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</si>
  <si>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</si>
  <si>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</si>
  <si>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</si>
  <si>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</si>
  <si>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</si>
  <si>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</si>
  <si>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</si>
  <si>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</si>
  <si>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</si>
  <si>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</si>
  <si>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</si>
  <si>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</si>
  <si>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</si>
  <si>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</si>
  <si>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</si>
  <si>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</si>
  <si>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</si>
  <si>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</si>
  <si>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</si>
  <si>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</si>
  <si>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</si>
  <si>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</si>
  <si>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</si>
  <si>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</si>
  <si>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</si>
  <si>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</si>
  <si>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</si>
  <si>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</si>
  <si>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</si>
  <si>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</si>
  <si>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</si>
  <si>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</si>
  <si>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</si>
  <si>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</si>
  <si>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</si>
  <si>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</si>
  <si>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</si>
  <si>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</si>
  <si>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</si>
  <si>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</si>
  <si>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</si>
  <si>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</si>
  <si>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</si>
  <si>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</si>
  <si>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</si>
  <si>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</si>
  <si>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</si>
  <si>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</si>
  <si>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</si>
  <si>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</si>
  <si>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</si>
  <si>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</si>
  <si>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</si>
  <si>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</si>
  <si>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</si>
  <si>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</si>
  <si>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</si>
  <si>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</si>
  <si>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</si>
  <si>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</si>
  <si>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</si>
  <si>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</si>
  <si>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</si>
  <si>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</si>
  <si>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</si>
  <si>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</si>
  <si>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</si>
  <si>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</si>
  <si>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</si>
  <si>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</si>
  <si>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</si>
  <si>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</si>
  <si>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</si>
  <si>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</si>
  <si>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</si>
  <si>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</si>
  <si>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</si>
  <si>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</si>
  <si>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</si>
  <si>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</si>
  <si>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</si>
  <si>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</si>
  <si>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</si>
  <si>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</si>
  <si>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</si>
  <si>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</si>
  <si>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</si>
  <si>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</si>
  <si>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</si>
  <si>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</si>
  <si>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</si>
  <si>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</si>
  <si>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</si>
  <si>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</si>
  <si>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</si>
  <si>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</si>
  <si>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</si>
  <si>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</si>
  <si>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</si>
  <si>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</si>
  <si>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</si>
  <si>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</si>
  <si>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</si>
  <si>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</si>
  <si>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</si>
  <si>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</si>
  <si>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</si>
  <si>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</si>
  <si>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</si>
  <si>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</si>
  <si>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</si>
  <si>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</si>
  <si>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</si>
  <si>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</si>
  <si>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</si>
  <si>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</si>
  <si>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</si>
  <si>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</si>
  <si>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</si>
  <si>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</si>
  <si>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</si>
  <si>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</si>
  <si>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</si>
  <si>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</si>
  <si>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</si>
  <si>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</si>
  <si>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</si>
  <si>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</si>
  <si>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</si>
  <si>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</si>
  <si>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</si>
  <si>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</si>
  <si>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</si>
  <si>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</si>
  <si>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</si>
  <si>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</si>
  <si>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</si>
  <si>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</si>
  <si>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</si>
  <si>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</si>
  <si>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</si>
  <si>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</si>
  <si>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</si>
  <si>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</si>
  <si>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</si>
  <si>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</si>
  <si>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</si>
  <si>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</si>
  <si>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</si>
  <si>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</si>
  <si>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</si>
  <si>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</si>
  <si>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</si>
  <si>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</si>
  <si>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</si>
  <si>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</si>
  <si>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</si>
  <si>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</si>
  <si>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</si>
  <si>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</si>
  <si>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</si>
  <si>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</si>
  <si>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</si>
  <si>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</si>
  <si>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</si>
  <si>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</si>
  <si>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</si>
  <si>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</si>
  <si>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</si>
  <si>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</si>
  <si>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</si>
  <si>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</si>
  <si>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</si>
  <si>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</si>
  <si>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</si>
  <si>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</si>
  <si>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</si>
  <si>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</si>
  <si>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</si>
  <si>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</si>
  <si>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</si>
  <si>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</si>
  <si>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</si>
  <si>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</si>
  <si>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</si>
  <si>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</si>
  <si>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</si>
  <si>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</si>
  <si>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</si>
  <si>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</si>
  <si>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</si>
  <si>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</si>
  <si>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</si>
  <si>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</si>
  <si>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</si>
  <si>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</si>
  <si>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</si>
  <si>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</si>
  <si>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</si>
  <si>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</si>
  <si>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</si>
  <si>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</si>
  <si>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</si>
  <si>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</si>
  <si>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</si>
  <si>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</si>
  <si>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</si>
  <si>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</si>
  <si>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</si>
  <si>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</si>
  <si>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</si>
  <si>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</si>
  <si>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</si>
  <si>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</si>
  <si>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</si>
  <si>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</si>
  <si>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</si>
  <si>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</si>
  <si>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</si>
  <si>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</si>
  <si>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</si>
  <si>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</si>
  <si>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</si>
  <si>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</si>
  <si>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</si>
  <si>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</si>
  <si>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</si>
  <si>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</si>
  <si>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</si>
  <si>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</si>
  <si>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</si>
  <si>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</si>
  <si>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</si>
  <si>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</si>
  <si>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</si>
  <si>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</si>
  <si>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</si>
  <si>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</si>
  <si>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</si>
  <si>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</si>
  <si>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</si>
  <si>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</si>
  <si>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</si>
  <si>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</si>
  <si>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</si>
  <si>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</si>
  <si>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</si>
  <si>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</si>
  <si>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</si>
  <si>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</si>
  <si>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</si>
  <si>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</si>
  <si>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</si>
  <si>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</si>
  <si>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</si>
  <si>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</si>
  <si>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</si>
  <si>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</si>
  <si>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</si>
  <si>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</si>
  <si>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</si>
  <si>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</si>
  <si>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</si>
  <si>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</si>
  <si>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</si>
  <si>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</si>
  <si>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</si>
  <si>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</si>
  <si>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</si>
  <si>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</si>
  <si>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</si>
  <si>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</si>
  <si>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</si>
  <si>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</si>
  <si>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</si>
  <si>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</si>
  <si>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</si>
  <si>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</si>
  <si>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</si>
  <si>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</si>
  <si>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</si>
  <si>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</si>
  <si>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</si>
  <si>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</si>
  <si>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</si>
  <si>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</si>
  <si>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</si>
  <si>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</si>
  <si>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</si>
  <si>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</si>
  <si>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</si>
  <si>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</si>
  <si>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</si>
  <si>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</si>
  <si>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</si>
  <si>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</si>
  <si>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</si>
  <si>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</si>
  <si>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</si>
  <si>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</si>
  <si>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</si>
  <si>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</si>
  <si>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</si>
  <si>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</si>
  <si>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</si>
  <si>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</si>
  <si>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</si>
  <si>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</si>
  <si>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</si>
  <si>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</si>
  <si>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</si>
  <si>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</si>
  <si>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</si>
  <si>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</si>
  <si>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</si>
  <si>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</si>
  <si>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</si>
  <si>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</si>
  <si>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</si>
  <si>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</si>
  <si>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</si>
  <si>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</si>
  <si>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</si>
  <si>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</si>
  <si>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</si>
  <si>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</si>
  <si>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</si>
  <si>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</si>
  <si>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</si>
  <si>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</si>
  <si>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</si>
  <si>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</si>
  <si>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</si>
  <si>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</si>
  <si>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</si>
  <si>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</si>
  <si>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</si>
  <si>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</si>
  <si>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</si>
  <si>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</si>
  <si>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</si>
  <si>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</si>
  <si>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</si>
  <si>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</si>
  <si>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</si>
  <si>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</si>
  <si>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</si>
  <si>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</si>
  <si>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</si>
  <si>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</si>
  <si>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</si>
  <si>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</si>
  <si>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</si>
  <si>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</si>
  <si>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</si>
  <si>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</si>
  <si>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</si>
  <si>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</si>
  <si>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</si>
  <si>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</si>
  <si>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</si>
  <si>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</si>
  <si>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</si>
  <si>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</si>
  <si>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</si>
  <si>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</si>
  <si>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</si>
  <si>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</si>
  <si>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</si>
  <si>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</si>
  <si>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</si>
  <si>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</si>
  <si>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</si>
  <si>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</si>
  <si>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</si>
  <si>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</si>
  <si>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</si>
  <si>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</si>
  <si>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</si>
  <si>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</si>
  <si>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</si>
  <si>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</si>
  <si>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</si>
  <si>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</si>
  <si>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</si>
  <si>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</si>
  <si>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</si>
  <si>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</si>
  <si>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</si>
  <si>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</si>
  <si>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</si>
  <si>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</si>
  <si>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</si>
  <si>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</si>
  <si>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</si>
  <si>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</si>
  <si>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</si>
  <si>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</si>
  <si>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</si>
  <si>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</si>
  <si>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</si>
  <si>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</si>
  <si>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</si>
  <si>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</si>
  <si>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</si>
  <si>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</si>
  <si>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</si>
  <si>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</si>
  <si>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</si>
  <si>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</si>
  <si>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</si>
  <si>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</si>
  <si>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</si>
  <si>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</si>
  <si>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</si>
  <si>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</si>
  <si>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</si>
  <si>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</si>
  <si>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</si>
  <si>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</si>
  <si>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</si>
  <si>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</si>
  <si>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</si>
  <si>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</si>
  <si>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</si>
  <si>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</si>
  <si>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</si>
  <si>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</si>
  <si>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</si>
  <si>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</si>
  <si>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</si>
  <si>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</si>
  <si>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</si>
  <si>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</si>
  <si>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</si>
  <si>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</si>
  <si>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</si>
  <si>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</si>
  <si>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</si>
  <si>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</si>
  <si>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</si>
  <si>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</si>
  <si>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</si>
  <si>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</si>
  <si>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</si>
  <si>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</si>
  <si>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</si>
  <si>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</si>
  <si>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</si>
  <si>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</si>
  <si>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</si>
  <si>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</si>
  <si>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</si>
  <si>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</si>
  <si>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</si>
  <si>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</si>
  <si>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</si>
  <si>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</si>
  <si>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</si>
  <si>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</si>
  <si>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</si>
  <si>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</si>
  <si>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</si>
  <si>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</si>
  <si>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</si>
  <si>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</si>
  <si>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</si>
  <si>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</si>
  <si>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</si>
  <si>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</si>
  <si>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</si>
  <si>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</si>
  <si>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</si>
  <si>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</si>
  <si>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</si>
  <si>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</si>
  <si>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</si>
  <si>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</si>
  <si>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</si>
  <si>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</si>
  <si>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</si>
  <si>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</si>
  <si>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</si>
  <si>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</si>
  <si>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</si>
  <si>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</si>
  <si>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</si>
  <si>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</si>
  <si>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</si>
  <si>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</si>
  <si>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</si>
  <si>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</si>
  <si>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</si>
  <si>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</si>
  <si>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</si>
  <si>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</si>
  <si>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</si>
  <si>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</si>
  <si>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</si>
  <si>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</si>
  <si>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</si>
  <si>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</si>
  <si>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</si>
  <si>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</si>
  <si>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</si>
  <si>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</si>
  <si>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</si>
  <si>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</si>
  <si>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</si>
  <si>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</si>
  <si>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</si>
  <si>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</si>
  <si>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</si>
  <si>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</si>
  <si>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</si>
  <si>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</si>
  <si>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</si>
  <si>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</si>
  <si>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</si>
  <si>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</si>
  <si>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</si>
  <si>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</si>
  <si>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</si>
  <si>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</si>
  <si>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</si>
  <si>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</si>
  <si>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</si>
  <si>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</si>
  <si>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</si>
  <si>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</si>
  <si>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</si>
  <si>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</si>
  <si>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</si>
  <si>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</si>
  <si>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</si>
  <si>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</si>
  <si>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</si>
  <si>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</si>
  <si>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</si>
  <si>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</si>
  <si>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</si>
  <si>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</si>
  <si>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</si>
  <si>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</si>
  <si>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</si>
  <si>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</si>
  <si>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</si>
  <si>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</si>
  <si>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</si>
  <si>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</si>
  <si>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</si>
  <si>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</si>
  <si>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</si>
  <si>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</si>
  <si>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</si>
  <si>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</si>
  <si>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</si>
  <si>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</si>
  <si>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</si>
  <si>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</si>
  <si>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</si>
  <si>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</si>
  <si>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</si>
  <si>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</si>
  <si>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</si>
  <si>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</si>
  <si>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</si>
  <si>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</si>
  <si>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</si>
  <si>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</si>
  <si>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</si>
  <si>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</si>
  <si>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</si>
  <si>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</si>
  <si>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</si>
  <si>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</si>
  <si>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</si>
  <si>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</si>
  <si>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</si>
  <si>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</si>
  <si>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</si>
  <si>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</si>
  <si>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</si>
  <si>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</si>
  <si>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</si>
  <si>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</si>
  <si>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</si>
  <si>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</si>
  <si>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</si>
  <si>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</si>
  <si>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</si>
  <si>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</si>
  <si>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</si>
  <si>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</si>
  <si>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</si>
  <si>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</si>
  <si>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</si>
  <si>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</si>
  <si>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</si>
  <si>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</si>
  <si>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</si>
  <si>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</si>
  <si>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</si>
  <si>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</si>
  <si>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</si>
  <si>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</si>
  <si>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</si>
  <si>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</si>
  <si>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</si>
  <si>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</si>
  <si>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</si>
  <si>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</si>
  <si>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</si>
  <si>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</si>
  <si>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</si>
  <si>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</si>
  <si>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</si>
  <si>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</si>
  <si>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</si>
  <si>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</si>
  <si>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</si>
  <si>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</si>
  <si>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</si>
  <si>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</si>
  <si>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</si>
  <si>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</si>
  <si>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</si>
  <si>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</si>
  <si>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</si>
  <si>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</si>
  <si>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</si>
  <si>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</si>
  <si>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</si>
  <si>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</si>
  <si>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</si>
  <si>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</si>
  <si>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</si>
  <si>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</si>
  <si>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</si>
  <si>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</si>
  <si>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</si>
  <si>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</si>
  <si>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</si>
  <si>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</si>
  <si>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</si>
  <si>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</si>
  <si>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</si>
  <si>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</si>
  <si>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</si>
  <si>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</si>
  <si>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</si>
  <si>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</si>
  <si>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</si>
  <si>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</si>
  <si>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</si>
  <si>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</si>
  <si>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</si>
  <si>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</si>
  <si>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</si>
  <si>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</si>
  <si>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</si>
  <si>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</si>
  <si>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</si>
  <si>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</si>
  <si>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</si>
  <si>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</si>
  <si>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</si>
  <si>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</si>
  <si>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</si>
  <si>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</si>
  <si>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</si>
  <si>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</si>
  <si>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</si>
  <si>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</si>
  <si>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</si>
  <si>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</si>
  <si>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</si>
  <si>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</si>
  <si>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</si>
  <si>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</si>
  <si>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</si>
  <si>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</si>
  <si>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</si>
  <si>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</si>
  <si>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</si>
  <si>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</si>
  <si>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</si>
  <si>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</si>
  <si>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</si>
  <si>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</si>
  <si>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</si>
  <si>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</si>
  <si>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</si>
  <si>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</si>
  <si>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</si>
  <si>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</si>
  <si>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</si>
  <si>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</si>
  <si>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</si>
  <si>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</si>
  <si>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</si>
  <si>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</si>
  <si>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</si>
  <si>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</si>
  <si>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</si>
  <si>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</si>
  <si>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</si>
  <si>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</si>
  <si>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</si>
  <si>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</si>
  <si>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</si>
  <si>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</si>
  <si>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</si>
  <si>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</si>
  <si>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</si>
  <si>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</si>
  <si>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</si>
  <si>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</si>
  <si>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</si>
  <si>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</si>
  <si>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</si>
  <si>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</si>
  <si>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</si>
  <si>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</si>
  <si>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</si>
  <si>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</si>
  <si>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</si>
  <si>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</si>
  <si>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</si>
  <si>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</si>
  <si>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</si>
  <si>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</si>
  <si>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</si>
  <si>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</si>
  <si>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</si>
  <si>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</si>
  <si>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</si>
  <si>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</si>
  <si>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</si>
  <si>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</si>
  <si>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</si>
  <si>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</si>
  <si>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</si>
  <si>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</si>
  <si>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</si>
  <si>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</si>
  <si>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</si>
  <si>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</si>
  <si>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</si>
  <si>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</si>
  <si>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</si>
  <si>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</si>
  <si>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</si>
  <si>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</si>
  <si>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</si>
  <si>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</si>
  <si>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</si>
  <si>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</si>
  <si>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</si>
  <si>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</si>
  <si>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</si>
  <si>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</si>
  <si>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</si>
  <si>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</si>
  <si>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</si>
  <si>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</si>
  <si>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</si>
  <si>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</si>
  <si>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</si>
  <si>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</si>
  <si>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</si>
  <si>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</si>
  <si>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</si>
  <si>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</si>
  <si>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</si>
  <si>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</si>
  <si>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</si>
  <si>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</si>
  <si>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</si>
  <si>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</si>
  <si>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</si>
  <si>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</si>
  <si>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</si>
  <si>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</si>
  <si>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</si>
  <si>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</si>
  <si>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</si>
  <si>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</si>
  <si>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</si>
  <si>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</si>
  <si>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</si>
  <si>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</si>
  <si>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</si>
  <si>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</si>
  <si>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</si>
  <si>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</si>
  <si>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</si>
  <si>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</si>
  <si>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</si>
  <si>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</si>
  <si>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</si>
  <si>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</si>
  <si>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</si>
  <si>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</si>
  <si>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</si>
  <si>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</si>
  <si>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</si>
  <si>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</si>
  <si>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</si>
  <si>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</si>
  <si>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</si>
  <si>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</si>
  <si>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</si>
  <si>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</si>
  <si>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</si>
  <si>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</si>
  <si>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</si>
  <si>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</si>
  <si>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</si>
  <si>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</si>
  <si>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</si>
  <si>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</si>
  <si>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</si>
  <si>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</si>
  <si>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</si>
  <si>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</si>
  <si>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</si>
  <si>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</si>
  <si>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</si>
  <si>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</si>
  <si>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</si>
  <si>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</si>
  <si>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</si>
  <si>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</si>
  <si>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</si>
  <si>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</si>
  <si>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</si>
  <si>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</si>
  <si>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</si>
  <si>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</si>
  <si>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</si>
  <si>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</si>
  <si>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</si>
  <si>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</si>
  <si>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</si>
  <si>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</si>
  <si>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</si>
  <si>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</si>
  <si>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</si>
  <si>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</si>
  <si>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</si>
  <si>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</si>
  <si>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</si>
  <si>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</si>
  <si>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</si>
  <si>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</si>
  <si>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</si>
  <si>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</si>
  <si>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</si>
  <si>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</si>
  <si>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</si>
  <si>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</si>
  <si>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</si>
  <si>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</si>
  <si>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</si>
  <si>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</si>
  <si>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</si>
  <si>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</si>
  <si>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</si>
  <si>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</si>
  <si>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</si>
  <si>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</si>
  <si>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</si>
  <si>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</si>
  <si>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</si>
  <si>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</si>
  <si>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</si>
  <si>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</si>
  <si>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</si>
  <si>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</si>
  <si>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</si>
  <si>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</si>
  <si>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</si>
  <si>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</si>
  <si>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</si>
  <si>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</si>
  <si>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</si>
  <si>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</si>
  <si>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</si>
  <si>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</si>
  <si>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</si>
  <si>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</si>
  <si>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</si>
  <si>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</si>
  <si>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</si>
  <si>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</si>
  <si>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</si>
  <si>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</si>
  <si>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</si>
  <si>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</si>
  <si>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</si>
  <si>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</si>
  <si>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</si>
  <si>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</si>
  <si>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</si>
  <si>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</si>
  <si>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</si>
  <si>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</si>
  <si>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</si>
  <si>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</si>
  <si>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</si>
  <si>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</si>
  <si>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</si>
  <si>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</si>
  <si>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</si>
  <si>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</si>
  <si>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</si>
  <si>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</si>
  <si>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</si>
  <si>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</si>
  <si>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</si>
  <si>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</si>
  <si>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</si>
  <si>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</si>
  <si>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</si>
  <si>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</si>
  <si>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</si>
  <si>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</si>
  <si>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</si>
  <si>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</si>
  <si>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</si>
  <si>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</si>
  <si>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</si>
  <si>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</si>
  <si>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</si>
  <si>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</si>
  <si>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</si>
  <si>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</si>
  <si>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</si>
  <si>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</si>
  <si>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</si>
  <si>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</si>
  <si>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</si>
  <si>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</si>
  <si>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</si>
  <si>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</si>
  <si>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</si>
  <si>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</si>
  <si>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</si>
  <si>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</si>
  <si>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</si>
  <si>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</si>
  <si>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</si>
  <si>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</si>
  <si>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</si>
  <si>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</si>
  <si>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</si>
  <si>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</si>
  <si>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</si>
  <si>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</si>
  <si>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</si>
  <si>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</si>
  <si>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</si>
  <si>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</si>
  <si>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</si>
  <si>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</si>
  <si>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</si>
  <si>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</si>
  <si>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</si>
  <si>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</si>
  <si>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</si>
  <si>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</si>
  <si>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</si>
  <si>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</si>
  <si>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</si>
  <si>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</si>
  <si>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</si>
  <si>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</si>
  <si>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</si>
  <si>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</si>
  <si>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</si>
  <si>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</si>
  <si>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</si>
  <si>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</si>
  <si>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</si>
  <si>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</si>
  <si>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</si>
  <si>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</si>
  <si>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</si>
  <si>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</si>
  <si>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</si>
  <si>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</si>
  <si>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</si>
  <si>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</si>
  <si>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</si>
  <si>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</si>
  <si>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</si>
  <si>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</si>
  <si>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</si>
  <si>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</si>
  <si>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</si>
  <si>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</si>
  <si>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</si>
  <si>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</si>
  <si>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</si>
  <si>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</si>
  <si>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</si>
  <si>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</si>
  <si>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</si>
  <si>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</si>
  <si>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</si>
  <si>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</si>
  <si>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</si>
  <si>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</si>
  <si>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</si>
  <si>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</si>
  <si>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</si>
  <si>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</si>
  <si>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</si>
  <si>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</si>
  <si>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</si>
  <si>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</si>
  <si>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</si>
  <si>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</si>
  <si>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</si>
  <si>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</si>
  <si>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</si>
  <si>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</si>
  <si>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</si>
  <si>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</si>
  <si>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</si>
  <si>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</si>
  <si>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</si>
  <si>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</si>
  <si>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</si>
  <si>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</si>
  <si>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</si>
  <si>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</si>
  <si>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</si>
  <si>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</si>
  <si>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</si>
  <si>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</si>
  <si>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</si>
  <si>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</si>
  <si>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</si>
  <si>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</si>
  <si>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</si>
  <si>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</si>
  <si>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</si>
  <si>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</si>
  <si>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</si>
  <si>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</si>
  <si>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</si>
  <si>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</si>
  <si>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</si>
  <si>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</si>
  <si>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</si>
  <si>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</si>
  <si>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</si>
  <si>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</si>
  <si>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</si>
  <si>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</si>
  <si>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</si>
  <si>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</si>
  <si>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</si>
  <si>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</si>
  <si>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</si>
  <si>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</si>
  <si>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</si>
  <si>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</si>
  <si>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</si>
  <si>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</si>
  <si>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</si>
  <si>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</si>
  <si>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</si>
  <si>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</si>
  <si>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</si>
  <si>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</si>
  <si>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</si>
  <si>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</si>
  <si>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</si>
  <si>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</si>
  <si>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</si>
  <si>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</si>
  <si>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</si>
  <si>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</si>
  <si>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</si>
  <si>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</si>
  <si>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</si>
  <si>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</si>
  <si>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</si>
  <si>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</si>
  <si>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</si>
  <si>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</si>
  <si>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</si>
  <si>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</si>
  <si>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</si>
  <si>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</si>
  <si>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</si>
  <si>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</si>
  <si>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</si>
  <si>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</si>
  <si>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</si>
  <si>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</si>
  <si>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</si>
  <si>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</si>
  <si>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</si>
  <si>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</si>
  <si>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</si>
  <si>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</si>
  <si>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</si>
  <si>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</si>
  <si>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</si>
  <si>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</si>
  <si>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</si>
  <si>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</si>
  <si>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</si>
  <si>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</si>
  <si>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</si>
  <si>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</si>
  <si>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</si>
  <si>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</si>
  <si>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</si>
  <si>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</si>
  <si>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</si>
  <si>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</si>
  <si>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</si>
  <si>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</si>
  <si>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</si>
  <si>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</si>
  <si>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</si>
  <si>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</si>
  <si>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</si>
  <si>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</si>
  <si>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</si>
  <si>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</si>
  <si>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</si>
  <si>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</si>
  <si>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</si>
  <si>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</si>
  <si>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</si>
  <si>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</si>
  <si>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</si>
  <si>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</si>
  <si>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</si>
  <si>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</si>
  <si>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</si>
  <si>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</si>
  <si>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</si>
  <si>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</si>
  <si>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</si>
  <si>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</si>
  <si>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</si>
  <si>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</si>
  <si>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</si>
  <si>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</si>
  <si>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</si>
  <si>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</si>
  <si>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</si>
  <si>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</si>
  <si>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</si>
  <si>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</si>
  <si>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</si>
  <si>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</si>
  <si>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</si>
  <si>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</si>
  <si>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</si>
  <si>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</si>
  <si>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</si>
  <si>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</si>
  <si>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</si>
  <si>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</si>
  <si>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</si>
  <si>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</si>
  <si>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</si>
  <si>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</si>
  <si>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</si>
  <si>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</si>
  <si>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</si>
  <si>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</si>
  <si>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</si>
  <si>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</si>
  <si>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</si>
  <si>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</si>
  <si>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</si>
  <si>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</si>
  <si>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</si>
  <si>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</si>
  <si>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</si>
  <si>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</si>
  <si>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</si>
  <si>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</si>
  <si>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</si>
  <si>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</si>
  <si>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</si>
  <si>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</si>
  <si>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</si>
  <si>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</si>
  <si>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</si>
  <si>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</si>
  <si>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</si>
  <si>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</si>
  <si>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</si>
  <si>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</si>
  <si>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</si>
  <si>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</si>
  <si>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</si>
  <si>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</si>
  <si>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</si>
  <si>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</si>
  <si>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</si>
  <si>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</si>
  <si>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</si>
  <si>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</si>
  <si>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</si>
  <si>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</si>
  <si>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</si>
  <si>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</si>
  <si>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</si>
  <si>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</si>
  <si>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</si>
  <si>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</si>
  <si>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</si>
  <si>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</si>
  <si>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</si>
  <si>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</si>
  <si>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</si>
  <si>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</si>
  <si>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</si>
  <si>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</si>
  <si>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</si>
  <si>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</si>
  <si>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</si>
  <si>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</si>
  <si>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</si>
  <si>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</si>
  <si>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</si>
  <si>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</si>
  <si>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</si>
  <si>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</si>
  <si>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</si>
  <si>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</si>
  <si>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</si>
  <si>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</si>
  <si>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</si>
  <si>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</si>
  <si>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</si>
  <si>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</si>
  <si>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</si>
  <si>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</si>
  <si>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</si>
  <si>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</si>
  <si>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</si>
  <si>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</si>
  <si>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</si>
  <si>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</si>
  <si>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</si>
  <si>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</si>
  <si>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</si>
  <si>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</si>
  <si>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</si>
  <si>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</si>
  <si>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</si>
  <si>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</si>
  <si>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</si>
  <si>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</si>
  <si>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</si>
  <si>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</si>
  <si>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</si>
  <si>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</si>
  <si>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</si>
  <si>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</si>
  <si>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</si>
  <si>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</si>
  <si>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</si>
  <si>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</si>
  <si>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</si>
  <si>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</si>
  <si>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</si>
  <si>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</si>
  <si>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</si>
  <si>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</si>
  <si>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</si>
  <si>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</si>
  <si>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</si>
  <si>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</si>
  <si>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</si>
  <si>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</si>
  <si>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</si>
  <si>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</si>
  <si>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</si>
  <si>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</si>
  <si>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</si>
  <si>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</si>
  <si>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</si>
  <si>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</si>
  <si>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</si>
  <si>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</si>
  <si>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</si>
  <si>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</si>
  <si>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</si>
  <si>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</si>
  <si>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</si>
  <si>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</si>
  <si>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</si>
  <si>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</si>
  <si>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</si>
  <si>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</si>
  <si>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</si>
  <si>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</si>
  <si>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</si>
  <si>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</si>
  <si>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</si>
  <si>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</si>
  <si>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</si>
  <si>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</si>
  <si>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</si>
  <si>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</si>
  <si>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</si>
  <si>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</si>
  <si>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</si>
  <si>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</si>
  <si>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</si>
  <si>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</si>
  <si>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</si>
  <si>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</si>
  <si>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</si>
  <si>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</si>
  <si>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</si>
  <si>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</si>
  <si>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</si>
  <si>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</si>
  <si>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</si>
  <si>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</si>
  <si>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</si>
  <si>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</si>
  <si>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</si>
  <si>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</si>
  <si>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</si>
  <si>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</si>
  <si>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</si>
  <si>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</si>
  <si>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</si>
  <si>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</si>
  <si>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</si>
  <si>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</si>
  <si>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</si>
  <si>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</si>
  <si>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</si>
  <si>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</si>
  <si>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</si>
  <si>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</si>
  <si>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</si>
  <si>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</si>
  <si>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</si>
  <si>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</si>
  <si>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</si>
  <si>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</si>
  <si>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</si>
  <si>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</si>
  <si>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</si>
  <si>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</si>
  <si>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</si>
  <si>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</si>
  <si>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</si>
  <si>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</si>
  <si>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</si>
  <si>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</si>
  <si>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</si>
  <si>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</si>
  <si>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</si>
  <si>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</si>
  <si>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</si>
  <si>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</si>
  <si>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</si>
  <si>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</si>
  <si>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</si>
  <si>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</si>
  <si>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</si>
  <si>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</si>
  <si>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</si>
  <si>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</si>
  <si>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</si>
  <si>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</si>
  <si>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</si>
  <si>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</si>
  <si>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</si>
  <si>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</si>
  <si>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</si>
  <si>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</si>
  <si>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</si>
  <si>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</si>
  <si>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</si>
  <si>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</si>
  <si>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</si>
  <si>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</si>
  <si>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</si>
  <si>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</si>
  <si>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</si>
  <si>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</si>
  <si>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</si>
  <si>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</si>
  <si>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</si>
  <si>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</si>
  <si>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</si>
  <si>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</si>
  <si>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</si>
  <si>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</si>
  <si>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</si>
  <si>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</si>
  <si>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</si>
  <si>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</si>
  <si>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</si>
  <si>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</si>
  <si>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</si>
  <si>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</si>
  <si>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</si>
  <si>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</si>
  <si>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</si>
  <si>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</si>
  <si>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</si>
  <si>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</si>
  <si>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</si>
  <si>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</si>
  <si>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</si>
  <si>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</si>
  <si>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</si>
  <si>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</si>
  <si>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</si>
  <si>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</si>
  <si>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</si>
  <si>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</si>
  <si>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</si>
  <si>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</si>
  <si>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</si>
  <si>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</si>
  <si>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</si>
  <si>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</si>
  <si>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</si>
  <si>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</si>
  <si>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</si>
  <si>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</si>
  <si>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</si>
  <si>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</si>
  <si>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</si>
  <si>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</si>
  <si>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</si>
  <si>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</si>
  <si>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</si>
  <si>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</si>
  <si>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</si>
  <si>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</si>
  <si>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</si>
  <si>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</si>
  <si>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</si>
  <si>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</si>
  <si>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</si>
  <si>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</si>
  <si>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</si>
  <si>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</si>
  <si>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</si>
  <si>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</si>
  <si>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</si>
  <si>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</si>
  <si>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</si>
  <si>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</si>
  <si>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</si>
  <si>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</si>
  <si>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</si>
  <si>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</si>
  <si>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</si>
  <si>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</si>
  <si>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</si>
  <si>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</si>
  <si>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</si>
  <si>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</si>
  <si>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</si>
  <si>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</si>
  <si>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</si>
  <si>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</si>
  <si>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</si>
  <si>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</si>
  <si>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</si>
  <si>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</si>
  <si>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</si>
  <si>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</si>
  <si>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</si>
  <si>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</si>
  <si>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</si>
  <si>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</si>
  <si>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</si>
  <si>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</si>
  <si>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</si>
  <si>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</si>
  <si>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</si>
  <si>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</si>
  <si>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</si>
  <si>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</si>
  <si>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</si>
  <si>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</si>
  <si>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</si>
  <si>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</si>
  <si>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</si>
  <si>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</si>
  <si>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</si>
  <si>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</si>
  <si>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</si>
  <si>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</si>
  <si>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</si>
  <si>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</si>
  <si>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</si>
  <si>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</si>
  <si>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</si>
  <si>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</si>
  <si>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</si>
  <si>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</si>
  <si>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</si>
  <si>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</si>
  <si>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</si>
  <si>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</si>
  <si>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</si>
  <si>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</si>
  <si>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</si>
  <si>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</si>
  <si>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</si>
  <si>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</si>
  <si>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</si>
  <si>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</si>
  <si>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</si>
  <si>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</si>
  <si>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</si>
  <si>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</si>
  <si>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</si>
  <si>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</si>
  <si>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</si>
  <si>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</si>
  <si>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</si>
  <si>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</si>
  <si>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</si>
  <si>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</si>
  <si>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</si>
  <si>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</si>
  <si>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</si>
  <si>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</si>
  <si>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</si>
  <si>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</si>
  <si>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</si>
  <si>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</si>
  <si>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</si>
  <si>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</si>
  <si>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</si>
  <si>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</si>
  <si>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</si>
  <si>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</si>
  <si>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</si>
  <si>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</si>
  <si>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</si>
  <si>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</si>
  <si>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</si>
  <si>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</si>
  <si>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</si>
  <si>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</si>
  <si>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</si>
  <si>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</si>
  <si>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</si>
  <si>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</si>
  <si>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</si>
  <si>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</si>
  <si>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</si>
  <si>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</si>
  <si>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</si>
  <si>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</si>
  <si>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</si>
  <si>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</si>
  <si>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</si>
  <si>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</si>
  <si>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</si>
  <si>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</si>
  <si>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</si>
  <si>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</si>
  <si>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</si>
  <si>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</si>
  <si>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</si>
  <si>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</si>
  <si>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</si>
  <si>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</si>
  <si>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</si>
  <si>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</si>
  <si>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</si>
  <si>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</si>
  <si>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</si>
  <si>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</si>
  <si>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</si>
  <si>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</si>
  <si>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</si>
  <si>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</si>
  <si>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</si>
  <si>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</si>
  <si>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</si>
  <si>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</si>
  <si>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</si>
  <si>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</si>
  <si>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</si>
  <si>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</si>
  <si>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</si>
  <si>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</si>
  <si>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</si>
  <si>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</si>
  <si>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</si>
  <si>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</si>
  <si>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</si>
  <si>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</si>
  <si>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</si>
  <si>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</si>
  <si>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</si>
  <si>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</si>
  <si>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</si>
  <si>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</si>
  <si>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</si>
  <si>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</si>
  <si>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</si>
  <si>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</si>
  <si>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</si>
  <si>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</si>
  <si>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</si>
  <si>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</si>
  <si>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</si>
  <si>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</si>
  <si>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</si>
  <si>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</si>
  <si>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</si>
  <si>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</si>
  <si>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</si>
  <si>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</si>
  <si>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</si>
  <si>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</si>
  <si>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</si>
  <si>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</si>
  <si>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</si>
  <si>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</si>
  <si>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</si>
  <si>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</si>
  <si>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</si>
  <si>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</si>
  <si>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</si>
  <si>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</si>
  <si>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</si>
  <si>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</si>
  <si>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</si>
  <si>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</si>
  <si>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</si>
  <si>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</si>
  <si>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</si>
  <si>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</si>
  <si>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</si>
  <si>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</si>
  <si>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</si>
  <si>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</si>
  <si>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</si>
  <si>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</si>
  <si>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</si>
  <si>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</si>
  <si>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</si>
  <si>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</si>
  <si>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</si>
  <si>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</si>
  <si>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</si>
  <si>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</si>
  <si>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</si>
  <si>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</si>
  <si>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</si>
  <si>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</si>
  <si>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</si>
  <si>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</si>
  <si>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</si>
  <si>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</si>
  <si>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</si>
  <si>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</si>
  <si>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</si>
  <si>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</si>
  <si>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</si>
  <si>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</si>
  <si>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</si>
  <si>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</si>
  <si>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</si>
  <si>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</si>
  <si>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</si>
  <si>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</si>
  <si>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</si>
  <si>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</si>
  <si>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</si>
  <si>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</si>
  <si>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</si>
  <si>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</si>
  <si>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</si>
  <si>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</si>
  <si>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</si>
  <si>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</si>
  <si>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</si>
  <si>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</si>
  <si>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</si>
  <si>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</si>
  <si>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</si>
  <si>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</si>
  <si>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</si>
  <si>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</si>
  <si>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</si>
  <si>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</si>
  <si>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</si>
  <si>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</si>
  <si>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</si>
  <si>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</si>
  <si>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</si>
  <si>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</si>
  <si>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</si>
  <si>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</si>
  <si>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</si>
  <si>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</si>
  <si>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</si>
  <si>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</si>
  <si>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</si>
  <si>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</si>
  <si>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</si>
  <si>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</si>
  <si>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</si>
  <si>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</si>
  <si>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</si>
  <si>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</si>
  <si>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</si>
  <si>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</si>
  <si>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</si>
  <si>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</si>
  <si>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</si>
  <si>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</si>
  <si>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</si>
  <si>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</si>
  <si>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</si>
  <si>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</si>
  <si>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</si>
  <si>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</si>
  <si>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</si>
  <si>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</si>
  <si>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</si>
  <si>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</si>
  <si>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</si>
  <si>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</si>
  <si>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</si>
  <si>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</si>
  <si>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</si>
  <si>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</si>
  <si>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</si>
  <si>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</si>
  <si>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</si>
  <si>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</si>
  <si>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</si>
  <si>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</si>
  <si>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</si>
  <si>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</si>
  <si>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</si>
  <si>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</si>
  <si>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</si>
  <si>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</si>
  <si>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</si>
  <si>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</si>
  <si>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</si>
  <si>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</si>
  <si>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</si>
  <si>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</si>
  <si>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</si>
  <si>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</si>
  <si>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</si>
  <si>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</si>
  <si>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</si>
  <si>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</si>
  <si>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</si>
  <si>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</si>
  <si>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</si>
  <si>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</si>
  <si>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</si>
  <si>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</si>
  <si>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</si>
  <si>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</si>
  <si>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</si>
  <si>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</si>
  <si>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</si>
  <si>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</si>
  <si>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</si>
  <si>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</si>
  <si>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</si>
  <si>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</si>
  <si>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</si>
  <si>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</si>
  <si>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</si>
  <si>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</si>
  <si>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</si>
  <si>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</si>
  <si>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</si>
  <si>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</si>
  <si>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</si>
  <si>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</si>
  <si>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</si>
  <si>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</si>
  <si>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</si>
  <si>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</si>
  <si>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</si>
  <si>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</si>
  <si>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</si>
  <si>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</si>
  <si>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</si>
  <si>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</si>
  <si>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</si>
  <si>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</si>
  <si>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</si>
  <si>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</si>
  <si>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</si>
  <si>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</si>
  <si>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</si>
  <si>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</si>
  <si>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</si>
  <si>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</si>
  <si>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</si>
  <si>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</si>
  <si>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</si>
  <si>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</si>
  <si>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</si>
  <si>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</si>
  <si>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</si>
  <si>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</si>
  <si>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</si>
  <si>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</si>
  <si>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</si>
  <si>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</si>
  <si>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</si>
  <si>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</si>
  <si>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</si>
  <si>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</si>
  <si>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</si>
  <si>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</si>
  <si>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</si>
  <si>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</si>
  <si>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</si>
  <si>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</si>
  <si>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</si>
  <si>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</si>
  <si>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</si>
  <si>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</si>
  <si>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</si>
  <si>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</si>
  <si>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</si>
  <si>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</si>
  <si>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</si>
  <si>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</si>
  <si>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</si>
  <si>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</si>
  <si>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</si>
  <si>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</si>
  <si>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</si>
  <si>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</si>
  <si>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</si>
  <si>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</si>
  <si>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</si>
  <si>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</si>
  <si>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</si>
  <si>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</si>
  <si>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</si>
  <si>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</si>
  <si>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</si>
  <si>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</si>
  <si>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</si>
  <si>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</si>
  <si>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</si>
  <si>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</si>
  <si>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</si>
  <si>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</si>
  <si>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</si>
  <si>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</si>
  <si>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</si>
  <si>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</si>
  <si>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</si>
  <si>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</si>
  <si>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</si>
  <si>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</si>
  <si>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</si>
  <si>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</si>
  <si>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</si>
  <si>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</si>
  <si>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</si>
  <si>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</si>
  <si>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</si>
  <si>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</si>
  <si>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</si>
  <si>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</si>
  <si>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</si>
  <si>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</si>
  <si>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</si>
  <si>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</si>
  <si>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</si>
  <si>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</si>
  <si>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</si>
  <si>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</si>
  <si>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</si>
  <si>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</si>
  <si>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</si>
  <si>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</si>
  <si>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</si>
  <si>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</si>
  <si>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</si>
  <si>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</si>
  <si>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</si>
  <si>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</si>
  <si>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</si>
  <si>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</si>
  <si>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</si>
  <si>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</si>
  <si>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</si>
  <si>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</si>
  <si>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</si>
  <si>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</si>
  <si>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</si>
  <si>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</si>
  <si>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</si>
  <si>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</si>
  <si>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</si>
  <si>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</si>
  <si>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</si>
  <si>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</si>
  <si>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</si>
  <si>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</si>
  <si>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</si>
  <si>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</si>
  <si>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</si>
  <si>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</si>
  <si>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</si>
  <si>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</si>
  <si>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</si>
  <si>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</si>
  <si>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</si>
  <si>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</si>
  <si>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</si>
  <si>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</si>
  <si>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</si>
  <si>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</si>
  <si>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</si>
  <si>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</si>
  <si>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</si>
  <si>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</si>
  <si>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</si>
  <si>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</si>
  <si>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</si>
  <si>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</si>
  <si>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</si>
  <si>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</si>
  <si>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</si>
  <si>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</si>
  <si>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</si>
  <si>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</si>
  <si>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</si>
  <si>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</si>
  <si>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</si>
  <si>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</si>
  <si>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</si>
  <si>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</si>
  <si>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</si>
  <si>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</si>
  <si>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</si>
  <si>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</si>
  <si>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</si>
  <si>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</si>
  <si>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</si>
  <si>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</si>
  <si>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</si>
  <si>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</si>
  <si>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</si>
  <si>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</si>
  <si>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</si>
  <si>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</si>
  <si>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</si>
  <si>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</si>
  <si>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</si>
  <si>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</si>
  <si>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</si>
  <si>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</si>
  <si>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</si>
  <si>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</si>
  <si>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</si>
  <si>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</si>
  <si>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</si>
  <si>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</si>
  <si>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</si>
  <si>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</si>
  <si>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</si>
  <si>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</si>
  <si>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</si>
  <si>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</si>
  <si>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</si>
  <si>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</si>
  <si>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</si>
  <si>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</si>
  <si>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</si>
  <si>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</si>
  <si>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</si>
  <si>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</si>
  <si>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</si>
  <si>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</si>
  <si>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</si>
  <si>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</si>
  <si>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</si>
  <si>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</si>
  <si>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</si>
  <si>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</si>
  <si>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</si>
  <si>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</si>
  <si>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</si>
  <si>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</si>
  <si>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</si>
  <si>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</si>
  <si>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</si>
  <si>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</si>
  <si>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</si>
  <si>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</si>
  <si>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</si>
  <si>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</si>
  <si>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</si>
  <si>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</si>
  <si>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</si>
  <si>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</si>
  <si>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</si>
  <si>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</si>
  <si>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</si>
  <si>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</si>
  <si>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</si>
  <si>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</si>
  <si>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</si>
  <si>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</si>
  <si>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</si>
  <si>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</si>
  <si>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</si>
  <si>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</si>
  <si>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</si>
  <si>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</si>
  <si>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</si>
  <si>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</si>
  <si>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</si>
  <si>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</si>
  <si>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</si>
  <si>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</si>
  <si>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</si>
  <si>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</si>
  <si>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</si>
  <si>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</si>
  <si>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</si>
  <si>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</si>
  <si>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</si>
  <si>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</si>
  <si>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</si>
  <si>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</si>
  <si>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</si>
  <si>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</si>
  <si>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</si>
  <si>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</si>
  <si>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</si>
  <si>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</si>
  <si>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</si>
  <si>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</si>
  <si>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</si>
  <si>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</si>
  <si>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</si>
  <si>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</si>
  <si>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</si>
  <si>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</si>
  <si>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</si>
  <si>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</si>
  <si>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</si>
  <si>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</si>
  <si>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</si>
  <si>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</si>
  <si>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</si>
  <si>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</si>
  <si>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</si>
  <si>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</si>
  <si>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</si>
  <si>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</si>
  <si>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</si>
  <si>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</si>
  <si>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</si>
  <si>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</si>
  <si>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</si>
  <si>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</si>
  <si>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</si>
  <si>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</si>
  <si>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</si>
  <si>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</si>
  <si>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</si>
  <si>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</si>
  <si>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</si>
  <si>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</si>
  <si>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</si>
  <si>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</si>
  <si>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</si>
  <si>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</si>
  <si>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</si>
  <si>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</si>
  <si>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</si>
  <si>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</si>
  <si>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</si>
  <si>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</si>
  <si>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</si>
  <si>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</si>
  <si>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</si>
  <si>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</si>
  <si>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</si>
  <si>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</si>
  <si>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</si>
  <si>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</si>
  <si>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</si>
  <si>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</si>
  <si>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</si>
  <si>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</si>
  <si>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</si>
  <si>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</si>
  <si>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</si>
  <si>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</si>
  <si>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</si>
  <si>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</si>
  <si>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</si>
  <si>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</si>
  <si>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</si>
  <si>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</si>
  <si>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</si>
  <si>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</si>
  <si>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</si>
  <si>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</si>
  <si>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</si>
  <si>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</si>
  <si>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</si>
  <si>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</si>
  <si>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</si>
  <si>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</si>
  <si>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</si>
  <si>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</si>
  <si>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</si>
  <si>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</si>
  <si>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</si>
  <si>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</si>
  <si>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</si>
  <si>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</si>
  <si>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</si>
  <si>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</si>
  <si>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</si>
  <si>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</si>
  <si>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</si>
  <si>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</si>
  <si>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</si>
  <si>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</si>
  <si>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</si>
  <si>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</si>
  <si>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</si>
  <si>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</si>
  <si>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</si>
  <si>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</si>
  <si>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</si>
  <si>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</si>
  <si>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</si>
  <si>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</si>
  <si>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</si>
  <si>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</si>
  <si>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</si>
  <si>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</si>
  <si>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</si>
  <si>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</si>
  <si>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</si>
  <si>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</si>
  <si>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</si>
  <si>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</si>
  <si>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</si>
  <si>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</si>
  <si>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</si>
  <si>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</si>
  <si>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</si>
  <si>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</si>
  <si>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</si>
  <si>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</si>
  <si>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</si>
  <si>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</si>
  <si>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</si>
  <si>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</si>
  <si>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</si>
  <si>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</si>
  <si>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</si>
  <si>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</si>
  <si>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</si>
  <si>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</si>
  <si>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</si>
  <si>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</si>
  <si>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</si>
  <si>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</si>
  <si>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</si>
  <si>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</si>
  <si>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</si>
  <si>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</si>
  <si>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</si>
  <si>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</si>
  <si>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</si>
  <si>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</si>
  <si>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</si>
  <si>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</si>
  <si>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</si>
  <si>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</si>
  <si>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</si>
  <si>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</si>
  <si>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</si>
  <si>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</si>
  <si>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</si>
  <si>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</si>
  <si>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</si>
  <si>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</si>
  <si>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</si>
  <si>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</si>
  <si>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</si>
  <si>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</si>
  <si>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</si>
  <si>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</si>
  <si>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</si>
  <si>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</si>
  <si>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</si>
  <si>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</si>
  <si>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</si>
  <si>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</si>
  <si>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</si>
  <si>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</si>
  <si>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</si>
  <si>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</si>
  <si>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</si>
  <si>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</si>
  <si>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</si>
  <si>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</si>
  <si>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</si>
  <si>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</si>
  <si>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</si>
  <si>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</si>
  <si>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</si>
  <si>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</si>
  <si>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</si>
  <si>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</si>
  <si>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</si>
  <si>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</si>
  <si>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</si>
  <si>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</si>
  <si>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</si>
  <si>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</si>
  <si>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</si>
  <si>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</si>
  <si>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</si>
  <si>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</si>
  <si>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</si>
  <si>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</si>
  <si>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</si>
  <si>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</si>
  <si>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</si>
  <si>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</si>
  <si>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</si>
  <si>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</si>
  <si>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</si>
  <si>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</si>
  <si>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</si>
  <si>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</si>
  <si>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</si>
  <si>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</si>
  <si>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</si>
  <si>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</si>
  <si>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</si>
  <si>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</si>
  <si>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</si>
  <si>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</si>
  <si>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</si>
  <si>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</si>
  <si>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</si>
  <si>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</si>
  <si>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</si>
  <si>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</si>
  <si>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</si>
  <si>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</si>
  <si>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</si>
  <si>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</si>
  <si>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</si>
  <si>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</si>
  <si>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</si>
  <si>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</si>
  <si>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</si>
  <si>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</si>
  <si>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</si>
  <si>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</si>
  <si>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</si>
  <si>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</si>
  <si>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</si>
  <si>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</si>
  <si>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</si>
  <si>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</si>
  <si>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</si>
  <si>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</si>
  <si>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</si>
  <si>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</si>
  <si>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</si>
  <si>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</si>
  <si>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</si>
  <si>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</si>
  <si>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</si>
  <si>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</si>
  <si>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</si>
  <si>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</si>
  <si>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</si>
  <si>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</si>
  <si>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</si>
  <si>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</si>
  <si>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</si>
  <si>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</si>
  <si>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</si>
  <si>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</si>
  <si>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</si>
  <si>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</si>
  <si>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</si>
  <si>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</si>
  <si>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</si>
  <si>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</si>
  <si>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</si>
  <si>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</si>
  <si>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</si>
  <si>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</si>
  <si>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</si>
  <si>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</si>
  <si>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</si>
  <si>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</si>
  <si>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</si>
  <si>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</si>
  <si>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</si>
  <si>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</si>
  <si>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</si>
  <si>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</si>
  <si>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</si>
  <si>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</si>
  <si>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</si>
  <si>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</si>
  <si>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</si>
  <si>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</si>
  <si>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</si>
  <si>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</si>
  <si>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</si>
  <si>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</si>
  <si>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</si>
  <si>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</si>
  <si>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</si>
  <si>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</si>
  <si>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</si>
  <si>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</si>
  <si>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</si>
  <si>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</si>
  <si>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</si>
  <si>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</si>
  <si>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</si>
  <si>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</si>
  <si>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</si>
  <si>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</si>
  <si>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</si>
  <si>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</si>
  <si>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</si>
  <si>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</si>
  <si>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</si>
  <si>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</si>
  <si>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</si>
  <si>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</si>
  <si>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</si>
  <si>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</si>
  <si>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</si>
  <si>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</si>
  <si>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</si>
  <si>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</si>
  <si>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</si>
  <si>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</si>
  <si>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</si>
  <si>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</si>
  <si>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</si>
  <si>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</si>
  <si>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</si>
  <si>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</si>
  <si>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</si>
  <si>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</si>
  <si>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</si>
  <si>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</si>
  <si>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</si>
  <si>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</si>
  <si>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</si>
  <si>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</si>
  <si>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</si>
  <si>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</si>
  <si>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</si>
  <si>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</si>
  <si>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</si>
  <si>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</si>
  <si>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</si>
  <si>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</si>
  <si>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</si>
  <si>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</si>
  <si>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</si>
  <si>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</si>
  <si>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</si>
  <si>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</si>
  <si>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</si>
  <si>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</si>
  <si>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</si>
  <si>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</si>
  <si>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</si>
  <si>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</si>
  <si>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</si>
  <si>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</si>
  <si>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</si>
  <si>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</si>
  <si>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</si>
  <si>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</si>
  <si>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</si>
  <si>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</si>
  <si>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</si>
  <si>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</si>
  <si>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</si>
  <si>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</si>
  <si>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</si>
  <si>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</si>
  <si>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</si>
  <si>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</si>
  <si>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</si>
  <si>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</si>
  <si>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</si>
  <si>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</si>
  <si>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</si>
  <si>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</si>
  <si>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</si>
  <si>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</si>
  <si>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</si>
  <si>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</si>
  <si>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</si>
  <si>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</si>
  <si>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</si>
  <si>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</si>
  <si>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</si>
  <si>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</si>
  <si>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</si>
  <si>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</si>
  <si>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</si>
  <si>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</si>
  <si>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</si>
  <si>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</si>
  <si>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</si>
  <si>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</si>
  <si>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</si>
  <si>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</si>
  <si>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</si>
  <si>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</si>
  <si>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</si>
  <si>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</si>
  <si>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</si>
  <si>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</si>
  <si>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</si>
  <si>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</si>
  <si>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</si>
  <si>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</si>
  <si>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</si>
  <si>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</si>
  <si>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</si>
  <si>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</si>
  <si>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</si>
  <si>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</si>
  <si>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</si>
  <si>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</si>
  <si>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</si>
  <si>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</si>
  <si>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</si>
  <si>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</si>
  <si>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</si>
  <si>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</si>
  <si>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</si>
  <si>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</si>
  <si>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</si>
  <si>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</si>
  <si>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</si>
  <si>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</si>
  <si>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</si>
  <si>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</si>
  <si>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</si>
  <si>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</si>
  <si>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</si>
  <si>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</si>
  <si>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</si>
  <si>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</si>
  <si>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</si>
  <si>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</si>
  <si>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</si>
  <si>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</si>
  <si>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</si>
  <si>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</si>
  <si>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</si>
  <si>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</si>
  <si>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</si>
  <si>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</si>
  <si>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</si>
  <si>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</si>
  <si>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</si>
  <si>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</si>
  <si>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</si>
  <si>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</si>
  <si>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</si>
  <si>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</si>
  <si>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</si>
  <si>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</si>
  <si>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</si>
  <si>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</si>
  <si>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</si>
  <si>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</si>
  <si>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</si>
  <si>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</si>
  <si>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</si>
  <si>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</si>
  <si>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</si>
  <si>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</si>
  <si>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</si>
  <si>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</si>
  <si>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</si>
  <si>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</si>
  <si>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</si>
  <si>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</si>
  <si>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</si>
  <si>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</si>
  <si>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</si>
  <si>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</si>
  <si>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</si>
  <si>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</si>
  <si>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</si>
  <si>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</si>
  <si>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</si>
  <si>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</si>
  <si>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</si>
  <si>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</si>
  <si>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</si>
  <si>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</si>
  <si>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</si>
  <si>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</si>
  <si>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</si>
  <si>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</si>
  <si>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</si>
  <si>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</si>
  <si>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</si>
  <si>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</si>
  <si>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</si>
  <si>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</si>
  <si>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</si>
  <si>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</si>
  <si>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</si>
  <si>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</si>
  <si>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</si>
  <si>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</si>
  <si>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</si>
  <si>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</si>
  <si>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</si>
  <si>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</si>
  <si>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</si>
  <si>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</si>
  <si>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</si>
  <si>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</si>
  <si>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</si>
  <si>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</si>
  <si>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</si>
  <si>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</si>
  <si>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</si>
  <si>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</si>
  <si>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</si>
  <si>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</si>
  <si>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</si>
  <si>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</si>
  <si>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</si>
  <si>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</si>
  <si>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</si>
  <si>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</si>
  <si>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</si>
  <si>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</si>
  <si>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</si>
  <si>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</si>
  <si>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</si>
  <si>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</si>
  <si>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</si>
  <si>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</si>
  <si>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</si>
  <si>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</si>
  <si>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</si>
  <si>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</si>
  <si>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</si>
  <si>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</si>
  <si>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</si>
  <si>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</si>
  <si>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</si>
  <si>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</si>
  <si>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</si>
  <si>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</si>
  <si>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</si>
  <si>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</si>
  <si>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</si>
  <si>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</si>
  <si>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</si>
  <si>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</si>
  <si>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</si>
  <si>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</si>
  <si>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</si>
  <si>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</si>
  <si>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</si>
  <si>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</si>
  <si>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</si>
  <si>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</si>
  <si>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</si>
  <si>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</si>
  <si>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</si>
  <si>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</si>
  <si>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</si>
  <si>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</si>
  <si>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</si>
  <si>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</si>
  <si>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</si>
  <si>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</si>
  <si>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</si>
  <si>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</si>
  <si>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</si>
  <si>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</si>
  <si>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</si>
  <si>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</si>
  <si>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</si>
  <si>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</si>
  <si>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</si>
  <si>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</si>
  <si>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</si>
  <si>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</si>
  <si>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</si>
  <si>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</si>
  <si>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</si>
  <si>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</si>
  <si>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</si>
  <si>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</si>
  <si>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</si>
  <si>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</si>
  <si>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</si>
  <si>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</si>
  <si>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</si>
  <si>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</si>
  <si>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</si>
  <si>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</si>
  <si>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</si>
  <si>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</si>
  <si>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</si>
  <si>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</si>
  <si>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</si>
  <si>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</si>
  <si>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</si>
  <si>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</si>
  <si>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</si>
  <si>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</si>
  <si>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</si>
  <si>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</si>
  <si>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</si>
  <si>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</si>
  <si>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</si>
  <si>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</si>
  <si>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</si>
  <si>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</si>
  <si>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</si>
  <si>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</si>
  <si>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</si>
  <si>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</si>
  <si>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</si>
  <si>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</si>
  <si>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</si>
  <si>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</si>
  <si>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</si>
  <si>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</si>
  <si>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</si>
  <si>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</si>
  <si>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</si>
  <si>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</si>
  <si>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</si>
  <si>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</si>
  <si>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</si>
  <si>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</si>
  <si>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</si>
  <si>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</si>
  <si>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</si>
  <si>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</si>
  <si>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</si>
  <si>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</si>
  <si>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</si>
  <si>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</si>
  <si>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</si>
  <si>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</si>
  <si>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</si>
  <si>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</si>
  <si>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</si>
  <si>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</si>
  <si>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</si>
  <si>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</si>
  <si>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</si>
  <si>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</si>
  <si>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</si>
  <si>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</si>
  <si>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</si>
  <si>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</si>
  <si>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</si>
  <si>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</si>
  <si>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</si>
  <si>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</si>
  <si>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</si>
  <si>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</si>
  <si>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</si>
  <si>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</si>
  <si>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</si>
  <si>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</si>
  <si>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</si>
  <si>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</si>
  <si>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</si>
  <si>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</si>
  <si>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</si>
  <si>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</si>
  <si>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</si>
  <si>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</si>
  <si>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</si>
  <si>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</si>
  <si>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</si>
  <si>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</si>
  <si>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</si>
  <si>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</si>
  <si>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</si>
  <si>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</si>
  <si>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</si>
  <si>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</si>
  <si>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</si>
  <si>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</si>
  <si>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</si>
  <si>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</si>
  <si>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</si>
  <si>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</si>
  <si>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</si>
  <si>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</si>
  <si>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</si>
  <si>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</si>
  <si>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</si>
  <si>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</si>
  <si>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</si>
  <si>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</si>
  <si>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</si>
  <si>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</si>
  <si>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</si>
  <si>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</si>
  <si>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</si>
  <si>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</si>
  <si>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</si>
  <si>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</si>
  <si>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</si>
  <si>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</si>
  <si>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</si>
  <si>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</si>
  <si>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</si>
  <si>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</si>
  <si>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</si>
  <si>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</si>
  <si>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</si>
  <si>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</si>
  <si>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</si>
  <si>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</si>
  <si>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</si>
  <si>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</si>
  <si>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</si>
  <si>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</si>
  <si>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</si>
  <si>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</si>
  <si>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</si>
  <si>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</si>
  <si>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</si>
  <si>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</si>
  <si>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</si>
  <si>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</si>
  <si>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</si>
  <si>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</si>
  <si>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</si>
  <si>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</si>
  <si>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</si>
  <si>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</si>
  <si>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</si>
  <si>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</si>
  <si>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</si>
  <si>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</si>
  <si>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</si>
  <si>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</si>
  <si>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</si>
  <si>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</si>
  <si>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</si>
  <si>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</si>
  <si>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</si>
  <si>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</si>
  <si>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</si>
  <si>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</si>
  <si>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</si>
  <si>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</si>
  <si>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</si>
  <si>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</si>
  <si>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</si>
  <si>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</si>
  <si>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</si>
  <si>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</si>
  <si>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</si>
  <si>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</si>
  <si>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</si>
  <si>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</si>
  <si>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</si>
  <si>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</si>
  <si>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</si>
  <si>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</si>
  <si>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</si>
  <si>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</si>
  <si>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</si>
  <si>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</si>
  <si>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</si>
  <si>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</si>
  <si>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</si>
  <si>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</si>
  <si>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</si>
  <si>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</si>
  <si>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</si>
  <si>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</si>
  <si>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</si>
  <si>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</si>
  <si>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</si>
  <si>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</si>
  <si>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</si>
  <si>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</si>
  <si>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</si>
  <si>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</si>
  <si>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</si>
  <si>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</si>
  <si>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</si>
  <si>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</si>
  <si>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</si>
  <si>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</si>
  <si>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</si>
  <si>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</si>
  <si>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</si>
  <si>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</si>
  <si>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</si>
  <si>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</si>
  <si>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</si>
  <si>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</si>
  <si>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</si>
  <si>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</si>
  <si>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</si>
  <si>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</si>
  <si>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</si>
  <si>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</si>
  <si>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</si>
  <si>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</si>
  <si>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</si>
  <si>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</si>
  <si>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</si>
  <si>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</si>
  <si>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</si>
  <si>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</si>
  <si>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</si>
  <si>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</si>
  <si>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</si>
  <si>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</si>
  <si>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</si>
  <si>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</si>
  <si>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</si>
  <si>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</si>
  <si>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</si>
  <si>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</si>
  <si>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</si>
  <si>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</si>
  <si>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</si>
  <si>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</si>
  <si>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</si>
  <si>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</si>
  <si>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</si>
  <si>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</si>
  <si>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</si>
  <si>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</si>
  <si>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</si>
  <si>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</si>
  <si>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</si>
  <si>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</si>
  <si>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</si>
  <si>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</si>
  <si>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</si>
  <si>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</si>
  <si>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</si>
  <si>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</si>
  <si>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</si>
  <si>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</si>
  <si>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</si>
  <si>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</si>
  <si>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</si>
  <si>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</si>
  <si>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</si>
  <si>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</si>
  <si>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</si>
  <si>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</si>
  <si>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</si>
  <si>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</si>
  <si>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</si>
  <si>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</si>
  <si>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</si>
  <si>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</si>
  <si>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</si>
  <si>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</si>
  <si>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</si>
  <si>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</si>
  <si>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</si>
  <si>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</si>
  <si>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</si>
  <si>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</si>
  <si>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</si>
  <si>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</si>
  <si>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</si>
  <si>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</si>
  <si>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</si>
  <si>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</si>
  <si>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</si>
  <si>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</si>
  <si>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</si>
  <si>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</si>
  <si>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</si>
  <si>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</si>
  <si>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</si>
  <si>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</si>
  <si>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</si>
  <si>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</si>
  <si>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</si>
  <si>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</si>
  <si>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</si>
  <si>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</si>
  <si>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</si>
  <si>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</si>
  <si>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</si>
  <si>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</si>
  <si>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</si>
  <si>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</si>
  <si>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</si>
  <si>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</si>
  <si>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</si>
  <si>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</si>
  <si>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</si>
  <si>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</si>
  <si>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</si>
  <si>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</si>
  <si>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</si>
  <si>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</si>
  <si>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</si>
  <si>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</si>
  <si>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</si>
  <si>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</si>
  <si>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</si>
  <si>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</si>
  <si>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</si>
  <si>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</si>
  <si>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</si>
  <si>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</si>
  <si>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</si>
  <si>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</si>
  <si>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</si>
  <si>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</si>
  <si>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</si>
  <si>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</si>
  <si>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</si>
  <si>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</si>
  <si>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</si>
  <si>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</si>
  <si>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</si>
  <si>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</si>
  <si>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</si>
  <si>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</si>
  <si>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</si>
  <si>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</si>
  <si>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</si>
  <si>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</si>
  <si>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</si>
  <si>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</si>
  <si>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</si>
  <si>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</si>
  <si>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</si>
  <si>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</si>
  <si>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</si>
  <si>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</si>
  <si>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</si>
  <si>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</si>
  <si>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</si>
  <si>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</si>
  <si>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</si>
  <si>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</si>
  <si>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</si>
  <si>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</si>
  <si>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</si>
  <si>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</si>
  <si>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</si>
  <si>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</si>
  <si>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</si>
  <si>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</si>
  <si>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</si>
  <si>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</si>
  <si>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</si>
  <si>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</si>
  <si>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</si>
  <si>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</si>
  <si>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</si>
  <si>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</si>
  <si>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</si>
  <si>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</si>
  <si>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</si>
  <si>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</si>
  <si>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</si>
  <si>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</si>
  <si>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</si>
  <si>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</si>
  <si>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</si>
  <si>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</si>
  <si>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</si>
  <si>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</si>
  <si>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</si>
  <si>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</si>
  <si>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</si>
  <si>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</si>
  <si>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</si>
  <si>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</si>
  <si>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</si>
  <si>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</si>
  <si>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</si>
  <si>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</si>
  <si>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</si>
  <si>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</si>
  <si>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</si>
  <si>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</si>
  <si>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</si>
  <si>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</si>
  <si>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</si>
  <si>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</si>
  <si>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</si>
  <si>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</si>
  <si>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</si>
  <si>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</si>
  <si>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</si>
  <si>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</si>
  <si>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</si>
  <si>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</si>
  <si>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</si>
  <si>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</si>
  <si>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</si>
  <si>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</si>
  <si>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</si>
  <si>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</si>
  <si>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</si>
  <si>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</si>
  <si>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</si>
  <si>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</si>
  <si>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</si>
  <si>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</si>
  <si>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</si>
  <si>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</si>
  <si>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</si>
  <si>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</si>
  <si>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</si>
  <si>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</si>
  <si>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</si>
  <si>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</si>
  <si>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</si>
  <si>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</si>
  <si>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</si>
  <si>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</si>
  <si>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</si>
  <si>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</si>
  <si>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</si>
  <si>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</si>
  <si>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</si>
  <si>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</si>
  <si>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</si>
  <si>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</si>
  <si>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</si>
  <si>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</si>
  <si>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</si>
  <si>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</si>
  <si>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</si>
  <si>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</si>
  <si>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</si>
  <si>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</si>
  <si>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</si>
  <si>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</si>
  <si>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</si>
  <si>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</si>
  <si>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</si>
  <si>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</si>
  <si>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</si>
  <si>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</si>
  <si>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</si>
  <si>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</si>
  <si>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</si>
  <si>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</si>
  <si>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</si>
  <si>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</si>
  <si>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</si>
  <si>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</si>
  <si>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</si>
  <si>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</si>
  <si>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</si>
  <si>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</si>
  <si>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</si>
  <si>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</si>
  <si>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</si>
  <si>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</si>
  <si>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</si>
  <si>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</si>
  <si>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</si>
  <si>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</si>
  <si>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</si>
  <si>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</si>
  <si>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</si>
  <si>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</si>
  <si>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</si>
  <si>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</si>
  <si>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</si>
  <si>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</si>
  <si>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</si>
  <si>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</si>
  <si>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</si>
  <si>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</si>
  <si>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</si>
  <si>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</si>
  <si>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</si>
  <si>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</si>
  <si>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</si>
  <si>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</si>
  <si>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</si>
  <si>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</si>
  <si>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</si>
  <si>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</si>
  <si>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</si>
  <si>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</si>
  <si>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</si>
  <si>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</si>
  <si>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</si>
  <si>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</si>
  <si>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</si>
  <si>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</si>
  <si>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</si>
  <si>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</si>
  <si>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</si>
  <si>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</si>
  <si>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</si>
  <si>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</si>
  <si>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</si>
  <si>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</si>
  <si>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</si>
  <si>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</si>
  <si>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</si>
  <si>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</si>
  <si>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</si>
  <si>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</si>
  <si>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</si>
  <si>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</si>
  <si>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</si>
  <si>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</si>
  <si>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</si>
  <si>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</si>
  <si>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</si>
  <si>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</si>
  <si>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</si>
  <si>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</si>
  <si>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</si>
  <si>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</si>
  <si>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</si>
  <si>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</si>
  <si>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</si>
  <si>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</si>
  <si>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</si>
  <si>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</si>
  <si>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</si>
  <si>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</si>
  <si>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</si>
  <si>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</si>
  <si>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</si>
  <si>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</si>
  <si>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</si>
  <si>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</si>
  <si>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</si>
  <si>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</si>
  <si>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</si>
  <si>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</si>
  <si>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</si>
  <si>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</si>
  <si>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</si>
  <si>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</si>
  <si>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</si>
  <si>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</si>
  <si>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</si>
  <si>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</si>
  <si>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</si>
  <si>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</si>
  <si>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</si>
  <si>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</si>
  <si>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</si>
  <si>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</si>
  <si>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</si>
  <si>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</si>
  <si>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</si>
  <si>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</si>
  <si>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</si>
  <si>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</si>
  <si>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</si>
  <si>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</si>
  <si>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</si>
  <si>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</si>
  <si>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</si>
  <si>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</si>
  <si>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</si>
  <si>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</si>
  <si>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</si>
  <si>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</si>
  <si>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</si>
  <si>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</si>
  <si>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</si>
  <si>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</si>
  <si>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</si>
  <si>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</si>
  <si>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</si>
  <si>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</si>
  <si>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</si>
  <si>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</si>
  <si>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</si>
  <si>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</si>
  <si>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</si>
  <si>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</si>
  <si>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</si>
  <si>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</si>
  <si>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</si>
  <si>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</si>
  <si>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</si>
  <si>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</si>
  <si>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</si>
  <si>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</si>
  <si>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</si>
  <si>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</si>
  <si>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</si>
  <si>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</si>
  <si>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</si>
  <si>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</si>
  <si>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</si>
  <si>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</si>
  <si>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</si>
  <si>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</si>
  <si>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</si>
  <si>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</si>
  <si>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</si>
  <si>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</si>
  <si>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</si>
  <si>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</si>
  <si>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</si>
  <si>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</si>
  <si>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</si>
  <si>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</si>
  <si>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</si>
  <si>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</si>
  <si>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</si>
  <si>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</si>
  <si>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</si>
  <si>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</si>
  <si>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</si>
  <si>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</si>
  <si>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</si>
  <si>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</si>
  <si>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</si>
  <si>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</si>
  <si>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</si>
  <si>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</si>
  <si>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</si>
  <si>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</si>
  <si>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</si>
  <si>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</si>
  <si>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</si>
  <si>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</si>
  <si>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</si>
  <si>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</si>
  <si>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</si>
  <si>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</si>
  <si>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</si>
  <si>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</si>
  <si>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</si>
  <si>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</si>
  <si>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</si>
  <si>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</si>
  <si>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</si>
  <si>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</si>
  <si>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</si>
  <si>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</si>
  <si>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</si>
  <si>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</si>
  <si>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</si>
  <si>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</si>
  <si>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</si>
  <si>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</si>
  <si>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</si>
  <si>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</si>
  <si>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</si>
  <si>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</si>
  <si>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</si>
  <si>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</si>
  <si>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</si>
  <si>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</si>
  <si>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</si>
  <si>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</si>
  <si>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</si>
  <si>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</si>
  <si>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</si>
  <si>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</si>
  <si>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</si>
  <si>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</si>
  <si>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</si>
  <si>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</si>
  <si>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</si>
  <si>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</si>
  <si>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</si>
  <si>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</si>
  <si>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</si>
  <si>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</si>
  <si>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</si>
  <si>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</si>
  <si>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</si>
  <si>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</si>
  <si>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</si>
  <si>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</si>
  <si>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</si>
  <si>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</si>
  <si>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</si>
  <si>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</si>
  <si>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</si>
  <si>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</si>
  <si>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</si>
  <si>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</si>
  <si>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</si>
  <si>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</si>
  <si>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</si>
  <si>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</si>
  <si>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</si>
  <si>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</si>
  <si>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</si>
  <si>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</si>
  <si>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</si>
  <si>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</si>
  <si>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</si>
  <si>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</si>
  <si>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</si>
  <si>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</si>
  <si>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</si>
  <si>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</si>
  <si>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</si>
  <si>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</si>
  <si>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</si>
  <si>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</si>
  <si>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</si>
  <si>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</si>
  <si>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</si>
  <si>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</si>
  <si>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</si>
  <si>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</si>
  <si>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</si>
  <si>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</si>
  <si>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</si>
  <si>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</si>
  <si>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</si>
  <si>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</si>
  <si>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</si>
  <si>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</si>
  <si>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</si>
  <si>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</si>
  <si>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</si>
  <si>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</si>
  <si>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</si>
  <si>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</si>
  <si>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</si>
  <si>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</si>
  <si>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</si>
  <si>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</si>
  <si>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</si>
  <si>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</si>
  <si>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</si>
  <si>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</si>
  <si>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</si>
  <si>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</si>
  <si>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</si>
  <si>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</si>
  <si>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</si>
  <si>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</si>
  <si>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</si>
  <si>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</si>
  <si>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</si>
  <si>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</si>
  <si>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</si>
  <si>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</si>
  <si>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</si>
  <si>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</si>
  <si>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</si>
  <si>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</si>
  <si>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</si>
  <si>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</si>
  <si>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</si>
  <si>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</si>
  <si>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</si>
  <si>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</si>
  <si>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</si>
  <si>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</si>
  <si>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</si>
  <si>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</si>
  <si>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</si>
  <si>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</si>
  <si>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</si>
  <si>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</si>
  <si>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</si>
  <si>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</si>
  <si>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</si>
  <si>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</si>
  <si>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</si>
  <si>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</si>
  <si>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</si>
  <si>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</si>
  <si>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</si>
  <si>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</si>
  <si>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</si>
  <si>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</si>
  <si>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</si>
  <si>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</si>
  <si>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</si>
  <si>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</si>
  <si>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</si>
  <si>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</si>
  <si>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</si>
  <si>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</si>
  <si>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</si>
  <si>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</si>
  <si>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</si>
  <si>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</si>
  <si>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</si>
  <si>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</si>
  <si>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</si>
  <si>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</si>
  <si>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</si>
  <si>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</si>
  <si>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</si>
  <si>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</si>
  <si>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</si>
  <si>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</si>
  <si>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</si>
  <si>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</si>
  <si>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</si>
  <si>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</si>
  <si>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</si>
  <si>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</si>
  <si>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</si>
  <si>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</si>
  <si>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</si>
  <si>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</si>
  <si>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</si>
  <si>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</si>
  <si>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</si>
  <si>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</si>
  <si>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</si>
  <si>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</si>
  <si>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</si>
  <si>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</si>
  <si>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</si>
  <si>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</si>
  <si>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</si>
  <si>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</si>
  <si>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</si>
  <si>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</si>
  <si>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</si>
  <si>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</si>
  <si>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</si>
  <si>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</si>
  <si>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</si>
  <si>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</si>
  <si>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</si>
  <si>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</si>
  <si>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</si>
  <si>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</si>
  <si>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</si>
  <si>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</si>
  <si>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</si>
  <si>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</si>
  <si>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</si>
  <si>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</si>
  <si>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</si>
  <si>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</si>
  <si>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</si>
  <si>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</si>
  <si>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</si>
  <si>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</si>
  <si>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</si>
  <si>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</si>
  <si>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</si>
  <si>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</si>
  <si>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</si>
  <si>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</si>
  <si>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</si>
  <si>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</si>
  <si>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</si>
  <si>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</si>
  <si>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</si>
  <si>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</si>
  <si>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</si>
  <si>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</si>
  <si>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</si>
  <si>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</si>
  <si>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</si>
  <si>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</si>
  <si>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</si>
  <si>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</si>
  <si>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</si>
  <si>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</si>
  <si>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</si>
  <si>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</si>
  <si>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</si>
  <si>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</si>
  <si>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</si>
  <si>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</si>
  <si>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</si>
  <si>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</si>
  <si>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</si>
  <si>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</si>
  <si>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</si>
  <si>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</si>
  <si>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</si>
  <si>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</si>
  <si>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</si>
  <si>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</si>
  <si>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</si>
  <si>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</si>
  <si>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</si>
  <si>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</si>
  <si>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</si>
  <si>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</si>
  <si>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</si>
  <si>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</si>
  <si>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</si>
  <si>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</si>
  <si>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</si>
  <si>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</si>
  <si>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</si>
  <si>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</si>
  <si>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</si>
  <si>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</si>
  <si>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</si>
  <si>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</si>
  <si>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</si>
  <si>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</si>
  <si>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</si>
  <si>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</si>
  <si>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</si>
  <si>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</si>
  <si>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</si>
  <si>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</si>
  <si>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</si>
  <si>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</si>
  <si>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</si>
  <si>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</si>
  <si>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</si>
  <si>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</si>
  <si>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</si>
  <si>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</si>
  <si>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</si>
  <si>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</si>
  <si>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</si>
  <si>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</si>
  <si>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</si>
  <si>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</si>
  <si>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</si>
  <si>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</si>
  <si>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</si>
  <si>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</si>
  <si>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</si>
  <si>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</si>
  <si>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</si>
  <si>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</si>
  <si>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</si>
  <si>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</si>
  <si>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</si>
  <si>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</si>
  <si>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</si>
  <si>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</si>
  <si>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</si>
  <si>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</si>
  <si>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</si>
  <si>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</si>
  <si>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</si>
  <si>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</si>
  <si>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</si>
  <si>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</si>
  <si>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</si>
  <si>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</si>
  <si>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</si>
  <si>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</si>
  <si>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</si>
  <si>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</si>
  <si>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</si>
  <si>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</si>
  <si>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</si>
  <si>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</si>
  <si>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</si>
  <si>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</si>
  <si>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</si>
  <si>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</si>
  <si>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</si>
  <si>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</si>
  <si>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</si>
  <si>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</si>
  <si>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</si>
  <si>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</si>
  <si>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</si>
  <si>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</si>
  <si>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</si>
  <si>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</si>
  <si>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</si>
  <si>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</si>
  <si>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</si>
  <si>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</si>
  <si>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</si>
  <si>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</si>
  <si>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</si>
  <si>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</si>
  <si>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</si>
  <si>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</si>
  <si>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</si>
  <si>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</si>
  <si>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</si>
  <si>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</si>
  <si>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</si>
  <si>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</si>
  <si>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</si>
  <si>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</si>
  <si>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</si>
  <si>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</si>
  <si>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</si>
  <si>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</si>
  <si>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</si>
  <si>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</si>
  <si>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</si>
  <si>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</si>
  <si>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</si>
  <si>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</si>
  <si>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</si>
  <si>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</si>
  <si>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</si>
  <si>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</si>
  <si>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</si>
  <si>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</si>
  <si>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</si>
  <si>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</si>
  <si>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</si>
  <si>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</si>
  <si>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</si>
  <si>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</si>
  <si>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</si>
  <si>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</si>
  <si>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</si>
  <si>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</si>
  <si>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</si>
  <si>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</si>
  <si>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</si>
  <si>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</si>
  <si>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</si>
  <si>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</si>
  <si>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</si>
  <si>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</si>
  <si>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</si>
  <si>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</si>
  <si>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</si>
  <si>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</si>
  <si>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</si>
  <si>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</si>
  <si>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</si>
  <si>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</si>
  <si>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</si>
  <si>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</si>
  <si>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</si>
  <si>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</si>
  <si>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</si>
  <si>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</si>
  <si>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</si>
  <si>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</si>
  <si>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</si>
  <si>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</si>
  <si>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</si>
  <si>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</si>
  <si>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</si>
  <si>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</si>
  <si>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</si>
  <si>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</si>
  <si>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</si>
  <si>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</si>
  <si>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</si>
  <si>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</si>
  <si>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</si>
  <si>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</si>
  <si>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</si>
  <si>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</si>
  <si>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</si>
  <si>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</si>
  <si>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</si>
  <si>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</si>
  <si>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</si>
  <si>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</si>
  <si>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</si>
  <si>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</si>
  <si>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</si>
  <si>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</si>
  <si>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</si>
  <si>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</si>
  <si>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</si>
  <si>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</si>
  <si>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</si>
  <si>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</si>
  <si>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</si>
  <si>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</si>
  <si>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</si>
  <si>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</si>
  <si>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</si>
  <si>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</si>
  <si>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</si>
  <si>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</si>
  <si>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</si>
  <si>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</si>
  <si>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</si>
  <si>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</si>
  <si>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</si>
  <si>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</si>
  <si>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</si>
  <si>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</si>
  <si>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</si>
  <si>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</si>
  <si>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</si>
  <si>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</si>
  <si>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</si>
  <si>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</si>
  <si>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</si>
  <si>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</si>
  <si>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</si>
  <si>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</si>
  <si>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</si>
  <si>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</si>
  <si>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</si>
  <si>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</si>
  <si>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</si>
  <si>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</si>
  <si>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</si>
  <si>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</si>
  <si>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</si>
  <si>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</si>
  <si>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</si>
  <si>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</si>
  <si>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</si>
  <si>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</si>
  <si>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</si>
  <si>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</si>
  <si>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</si>
  <si>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</si>
  <si>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</si>
  <si>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</si>
  <si>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</si>
  <si>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</si>
  <si>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</si>
  <si>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</si>
  <si>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</si>
  <si>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</si>
  <si>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</si>
  <si>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</si>
  <si>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</si>
  <si>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</si>
  <si>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</si>
  <si>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</si>
  <si>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</si>
  <si>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</si>
  <si>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</si>
  <si>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</si>
  <si>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</si>
  <si>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</si>
  <si>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</si>
  <si>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</si>
  <si>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</si>
  <si>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</si>
  <si>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</si>
  <si>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</si>
  <si>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</si>
  <si>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</si>
  <si>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</si>
  <si>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</si>
  <si>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</si>
  <si>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</si>
  <si>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</si>
  <si>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</si>
  <si>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</si>
  <si>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</si>
  <si>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</si>
  <si>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</si>
  <si>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</si>
  <si>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</si>
  <si>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</si>
  <si>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</si>
  <si>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</si>
  <si>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</si>
  <si>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</si>
  <si>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</si>
  <si>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</si>
  <si>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</si>
  <si>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</si>
  <si>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</si>
  <si>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</si>
  <si>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</si>
  <si>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</si>
  <si>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</si>
  <si>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</si>
  <si>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</si>
  <si>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</si>
  <si>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</si>
  <si>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</si>
  <si>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</si>
  <si>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</si>
  <si>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</si>
  <si>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</si>
  <si>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</si>
  <si>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</si>
  <si>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</si>
  <si>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</si>
  <si>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</si>
  <si>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</si>
  <si>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</si>
  <si>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</si>
  <si>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</si>
  <si>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</si>
  <si>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</si>
  <si>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</si>
  <si>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</si>
  <si>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</si>
  <si>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</si>
  <si>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</si>
  <si>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</si>
  <si>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</si>
  <si>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</si>
  <si>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</si>
  <si>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</si>
  <si>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</si>
  <si>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</si>
  <si>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</si>
  <si>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</si>
  <si>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</si>
  <si>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</si>
  <si>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</si>
  <si>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</si>
  <si>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</si>
  <si>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</si>
  <si>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</si>
  <si>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</si>
  <si>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</si>
  <si>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</si>
  <si>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</si>
  <si>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</si>
  <si>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</si>
  <si>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</si>
  <si>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</si>
  <si>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</si>
  <si>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</si>
  <si>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</si>
  <si>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</si>
  <si>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</si>
  <si>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</si>
  <si>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</si>
  <si>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</si>
  <si>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</si>
  <si>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</si>
  <si>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</si>
  <si>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</si>
  <si>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</si>
  <si>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</si>
  <si>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</si>
  <si>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</si>
  <si>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</si>
  <si>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</si>
  <si>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</si>
  <si>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</si>
  <si>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</si>
  <si>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</si>
  <si>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</si>
  <si>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</si>
  <si>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</si>
  <si>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</si>
  <si>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</si>
  <si>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</si>
  <si>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</si>
  <si>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</si>
  <si>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</si>
  <si>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</si>
  <si>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</si>
  <si>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</si>
  <si>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</si>
  <si>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</si>
  <si>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</si>
  <si>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</si>
  <si>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</si>
  <si>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</si>
  <si>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</si>
  <si>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</si>
  <si>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</si>
  <si>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</si>
  <si>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</si>
  <si>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</si>
  <si>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</si>
  <si>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</si>
  <si>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</si>
  <si>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</si>
  <si>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</si>
  <si>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</si>
  <si>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</si>
  <si>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</si>
  <si>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</si>
  <si>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</si>
  <si>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</si>
  <si>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</si>
  <si>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</si>
  <si>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</si>
  <si>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</si>
  <si>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</si>
  <si>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</si>
  <si>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</si>
  <si>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</si>
  <si>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</si>
  <si>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</si>
  <si>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</si>
  <si>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</si>
  <si>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</si>
  <si>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</si>
  <si>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</si>
  <si>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</si>
  <si>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</si>
  <si>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</si>
  <si>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</si>
  <si>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</si>
  <si>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</si>
  <si>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</si>
  <si>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</si>
  <si>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</si>
  <si>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</si>
  <si>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</si>
  <si>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</si>
  <si>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</si>
  <si>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</si>
  <si>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</si>
  <si>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</si>
  <si>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</si>
  <si>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</si>
  <si>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</si>
  <si>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</si>
  <si>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</si>
  <si>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</si>
  <si>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</si>
  <si>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</si>
  <si>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</si>
  <si>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</si>
  <si>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</si>
  <si>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</si>
  <si>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</si>
  <si>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</si>
  <si>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</si>
  <si>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</si>
  <si>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</si>
  <si>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</si>
  <si>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</si>
  <si>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</si>
  <si>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</si>
  <si>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</si>
  <si>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</si>
  <si>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</si>
  <si>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</si>
  <si>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</si>
  <si>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</si>
  <si>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</si>
  <si>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</si>
  <si>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</si>
  <si>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</si>
  <si>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</si>
  <si>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</si>
  <si>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</si>
  <si>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</si>
  <si>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</si>
  <si>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</si>
  <si>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</si>
  <si>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</si>
  <si>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</si>
  <si>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</si>
  <si>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</si>
  <si>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</si>
  <si>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</si>
  <si>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</si>
  <si>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</si>
  <si>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</si>
  <si>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</si>
  <si>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</si>
  <si>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</si>
  <si>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</si>
  <si>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</si>
  <si>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</si>
  <si>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</si>
  <si>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</si>
  <si>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</si>
  <si>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</si>
  <si>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</si>
  <si>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</si>
  <si>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</si>
  <si>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</si>
  <si>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</si>
  <si>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</si>
  <si>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</si>
  <si>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</si>
  <si>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</si>
  <si>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</si>
  <si>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</si>
  <si>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</si>
  <si>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</si>
  <si>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</si>
  <si>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</si>
  <si>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</si>
  <si>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</si>
  <si>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</si>
  <si>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</si>
  <si>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</si>
  <si>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</si>
  <si>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</si>
  <si>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</si>
  <si>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</si>
  <si>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</si>
  <si>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</si>
  <si>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</si>
  <si>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</si>
  <si>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</si>
  <si>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</si>
  <si>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</si>
  <si>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</si>
  <si>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</si>
  <si>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</si>
  <si>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</si>
  <si>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</si>
  <si>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</si>
  <si>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</si>
  <si>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</si>
  <si>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</si>
  <si>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</si>
  <si>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</si>
  <si>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</si>
  <si>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</si>
  <si>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</si>
  <si>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</si>
  <si>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</si>
  <si>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</si>
  <si>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</si>
  <si>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</si>
  <si>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</si>
  <si>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</si>
  <si>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</si>
  <si>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</si>
  <si>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</si>
  <si>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</si>
  <si>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</si>
  <si>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</si>
  <si>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</si>
  <si>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</si>
  <si>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</si>
  <si>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</si>
  <si>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</si>
  <si>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</si>
  <si>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</si>
  <si>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</si>
  <si>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</si>
  <si>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</si>
  <si>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</si>
  <si>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</si>
  <si>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</si>
  <si>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</si>
  <si>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</si>
  <si>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</si>
  <si>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</si>
  <si>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</si>
  <si>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</si>
  <si>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</si>
  <si>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</si>
  <si>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</si>
  <si>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</si>
  <si>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</si>
  <si>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</si>
  <si>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</si>
  <si>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</si>
  <si>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</si>
  <si>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</si>
  <si>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</si>
  <si>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</si>
  <si>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</si>
  <si>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</si>
  <si>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</si>
  <si>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</si>
  <si>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</si>
  <si>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</si>
  <si>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</si>
  <si>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</si>
  <si>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</si>
  <si>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</si>
  <si>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</si>
  <si>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</si>
  <si>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</si>
  <si>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</si>
  <si>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</si>
  <si>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</si>
  <si>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</si>
  <si>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</si>
  <si>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</si>
  <si>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</si>
  <si>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</si>
  <si>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</si>
  <si>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</si>
  <si>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</si>
  <si>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</si>
  <si>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</si>
  <si>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</si>
  <si>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</si>
  <si>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</si>
  <si>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</si>
  <si>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</si>
  <si>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</si>
  <si>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</si>
  <si>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</si>
  <si>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</si>
  <si>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</si>
  <si>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</si>
  <si>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</si>
  <si>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</si>
  <si>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</si>
  <si>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</si>
  <si>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</si>
  <si>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</si>
  <si>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</si>
  <si>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</si>
  <si>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</si>
  <si>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</si>
  <si>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</si>
  <si>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</si>
  <si>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</si>
  <si>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</si>
  <si>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</si>
  <si>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</si>
  <si>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</si>
  <si>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</si>
  <si>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</si>
  <si>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</si>
  <si>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</si>
  <si>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</si>
  <si>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</si>
  <si>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</si>
  <si>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</si>
  <si>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</si>
  <si>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</si>
  <si>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</si>
  <si>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</si>
  <si>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</si>
  <si>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</si>
  <si>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</si>
  <si>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</si>
  <si>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</si>
  <si>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</si>
  <si>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</si>
  <si>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</si>
  <si>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</si>
  <si>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</si>
  <si>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</si>
  <si>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</si>
  <si>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</si>
  <si>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</si>
  <si>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</si>
  <si>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</si>
  <si>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</si>
  <si>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</si>
  <si>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</si>
  <si>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</si>
  <si>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</si>
  <si>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</si>
  <si>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</si>
  <si>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</si>
  <si>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</si>
  <si>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</si>
  <si>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</si>
  <si>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</si>
  <si>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</si>
  <si>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</si>
  <si>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</si>
  <si>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</si>
  <si>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</si>
  <si>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</si>
  <si>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</si>
  <si>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</si>
  <si>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</si>
  <si>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</si>
  <si>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</si>
  <si>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</si>
  <si>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</si>
  <si>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</si>
  <si>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</si>
  <si>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</si>
  <si>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</si>
  <si>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</si>
  <si>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</si>
  <si>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</si>
  <si>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</si>
  <si>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</si>
  <si>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</si>
  <si>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</si>
  <si>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</si>
  <si>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</si>
  <si>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</si>
  <si>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</si>
  <si>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</si>
  <si>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</si>
  <si>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</si>
  <si>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</si>
  <si>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</si>
  <si>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</si>
  <si>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</si>
  <si>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</si>
  <si>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</si>
  <si>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</si>
  <si>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</si>
  <si>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</si>
  <si>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</si>
  <si>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</si>
  <si>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</si>
  <si>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</si>
  <si>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</si>
  <si>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</si>
  <si>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</si>
  <si>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</si>
  <si>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</si>
  <si>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</si>
  <si>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</si>
  <si>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</si>
  <si>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</si>
  <si>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</si>
  <si>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</si>
  <si>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</si>
  <si>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</si>
  <si>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</si>
  <si>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</si>
  <si>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</si>
  <si>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</si>
  <si>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</si>
  <si>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</si>
  <si>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</si>
  <si>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</si>
  <si>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</si>
  <si>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</si>
  <si>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</si>
  <si>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</si>
  <si>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</si>
  <si>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</si>
  <si>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</si>
  <si>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</si>
  <si>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</si>
  <si>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</si>
  <si>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</si>
  <si>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</si>
  <si>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</si>
  <si>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</si>
  <si>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</si>
  <si>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</si>
  <si>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</si>
  <si>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</si>
  <si>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</si>
  <si>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</si>
  <si>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</si>
  <si>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</si>
  <si>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</si>
  <si>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</si>
  <si>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</si>
  <si>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</si>
  <si>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</si>
  <si>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</si>
  <si>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</si>
  <si>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</si>
  <si>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</si>
  <si>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</si>
  <si>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</si>
  <si>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</si>
  <si>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</si>
  <si>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</si>
  <si>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</si>
  <si>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</si>
  <si>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</si>
  <si>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</si>
  <si>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</si>
  <si>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</si>
  <si>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</si>
  <si>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</si>
  <si>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</si>
  <si>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</si>
  <si>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</si>
  <si>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</si>
  <si>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</si>
  <si>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</si>
  <si>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</si>
  <si>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</si>
  <si>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</si>
  <si>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</si>
  <si>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</si>
  <si>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</si>
  <si>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</si>
  <si>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</si>
  <si>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</si>
  <si>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</si>
  <si>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</si>
  <si>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</si>
  <si>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</si>
  <si>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</si>
  <si>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</si>
  <si>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</si>
  <si>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</si>
  <si>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</si>
  <si>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</si>
  <si>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</si>
  <si>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</si>
  <si>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</si>
  <si>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</si>
  <si>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</si>
  <si>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</si>
  <si>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</si>
  <si>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</si>
  <si>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</si>
  <si>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</si>
  <si>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</si>
  <si>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</si>
  <si>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</si>
  <si>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</si>
  <si>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</si>
  <si>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</si>
  <si>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</si>
  <si>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</si>
  <si>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</si>
  <si>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</si>
  <si>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</si>
  <si>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</si>
  <si>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</si>
  <si>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</si>
  <si>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</si>
  <si>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</si>
  <si>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</si>
  <si>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</si>
  <si>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</si>
  <si>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</si>
  <si>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</si>
  <si>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</si>
  <si>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</si>
  <si>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</si>
  <si>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</si>
  <si>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</si>
  <si>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</si>
  <si>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</si>
  <si>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</si>
  <si>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</si>
  <si>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</si>
  <si>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</si>
  <si>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</si>
  <si>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</si>
  <si>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</si>
  <si>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</si>
  <si>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</si>
  <si>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</si>
  <si>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</si>
  <si>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</si>
  <si>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</si>
  <si>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</si>
  <si>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</si>
  <si>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</si>
  <si>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</si>
  <si>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</si>
  <si>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</si>
  <si>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</si>
  <si>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</si>
  <si>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</si>
  <si>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</si>
  <si>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</si>
  <si>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</si>
  <si>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</si>
  <si>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</si>
  <si>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</si>
  <si>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</si>
  <si>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</si>
  <si>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</si>
  <si>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</si>
  <si>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</si>
  <si>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</si>
  <si>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</si>
  <si>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</si>
  <si>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</si>
  <si>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</si>
  <si>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</si>
  <si>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</si>
  <si>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</si>
  <si>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</si>
  <si>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</si>
  <si>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</si>
  <si>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</si>
  <si>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</si>
  <si>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</si>
  <si>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</si>
  <si>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</si>
  <si>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</si>
  <si>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</si>
  <si>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</si>
  <si>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</si>
  <si>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</si>
  <si>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</si>
  <si>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</si>
  <si>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</si>
  <si>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</si>
  <si>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</si>
  <si>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</si>
  <si>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</si>
  <si>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</si>
  <si>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</si>
  <si>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</si>
  <si>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</si>
  <si>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</si>
  <si>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</si>
  <si>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</si>
  <si>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</si>
  <si>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</si>
  <si>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</si>
  <si>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</si>
  <si>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</si>
  <si>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</si>
  <si>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</si>
  <si>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</si>
  <si>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</si>
  <si>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</si>
  <si>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</si>
  <si>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</si>
  <si>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</si>
  <si>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</si>
  <si>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</si>
  <si>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</si>
  <si>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</si>
  <si>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</si>
  <si>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</si>
  <si>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</si>
  <si>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</si>
  <si>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</si>
  <si>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</si>
  <si>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</si>
  <si>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</si>
  <si>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</si>
  <si>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</si>
  <si>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</si>
  <si>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</si>
  <si>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</si>
  <si>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</si>
  <si>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</si>
  <si>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</si>
  <si>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</si>
  <si>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</si>
  <si>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</si>
  <si>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</si>
  <si>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</si>
  <si>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</si>
  <si>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</si>
  <si>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</si>
  <si>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</si>
  <si>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</si>
  <si>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</si>
  <si>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</si>
  <si>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</si>
  <si>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</si>
  <si>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</si>
  <si>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</si>
  <si>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</si>
  <si>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</si>
  <si>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</si>
  <si>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</si>
  <si>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</si>
  <si>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</si>
  <si>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</si>
  <si>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</si>
  <si>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</si>
  <si>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</si>
  <si>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</si>
  <si>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</si>
  <si>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</si>
  <si>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</si>
  <si>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</si>
  <si>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</si>
  <si>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</si>
  <si>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</si>
  <si>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</si>
  <si>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</si>
  <si>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</si>
  <si>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</si>
  <si>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</si>
  <si>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</si>
  <si>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</si>
  <si>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</si>
  <si>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</si>
  <si>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</si>
  <si>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</si>
  <si>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</si>
  <si>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</si>
  <si>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</si>
  <si>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</si>
  <si>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</si>
  <si>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</si>
  <si>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</si>
  <si>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</si>
  <si>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</si>
  <si>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</si>
  <si>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</si>
  <si>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</si>
  <si>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</si>
  <si>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</si>
  <si>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</si>
  <si>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</si>
  <si>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</si>
  <si>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</si>
  <si>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</si>
  <si>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</si>
  <si>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</si>
  <si>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</si>
  <si>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</si>
  <si>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</si>
  <si>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</si>
  <si>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</si>
  <si>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</si>
  <si>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</si>
  <si>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</si>
  <si>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</si>
  <si>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</si>
  <si>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</si>
  <si>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</si>
  <si>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</si>
  <si>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</si>
  <si>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</si>
  <si>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</si>
  <si>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</si>
  <si>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</si>
  <si>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</si>
  <si>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</si>
  <si>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</si>
  <si>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</si>
  <si>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</si>
  <si>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</si>
  <si>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</si>
  <si>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</si>
  <si>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</si>
  <si>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</si>
  <si>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</si>
  <si>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</si>
  <si>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</si>
  <si>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</si>
  <si>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</si>
  <si>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</si>
  <si>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</si>
  <si>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</si>
  <si>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</si>
  <si>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</si>
  <si>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</si>
  <si>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</si>
  <si>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</si>
  <si>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</si>
  <si>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</si>
  <si>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</si>
  <si>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</si>
  <si>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</si>
  <si>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</si>
  <si>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</si>
  <si>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</si>
  <si>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</si>
  <si>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</si>
  <si>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</si>
  <si>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</si>
  <si>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</si>
  <si>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</si>
  <si>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</si>
  <si>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</si>
  <si>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</si>
  <si>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</si>
  <si>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</si>
  <si>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</si>
  <si>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</si>
  <si>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</si>
  <si>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</si>
  <si>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</si>
  <si>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</si>
  <si>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</si>
  <si>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</si>
  <si>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</si>
  <si>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</si>
  <si>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</si>
  <si>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</si>
  <si>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</si>
  <si>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</si>
  <si>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</si>
  <si>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</si>
  <si>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</si>
  <si>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</si>
  <si>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</si>
  <si>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</si>
  <si>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</si>
  <si>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</si>
  <si>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</si>
  <si>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</si>
  <si>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</si>
  <si>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</si>
  <si>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</si>
  <si>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</si>
  <si>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</si>
  <si>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</si>
  <si>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</si>
  <si>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</si>
  <si>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</si>
  <si>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</si>
  <si>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</si>
  <si>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</si>
  <si>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</si>
  <si>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</si>
  <si>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</si>
  <si>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</si>
  <si>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</si>
  <si>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</si>
  <si>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</si>
  <si>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</si>
  <si>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</si>
  <si>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</si>
  <si>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</si>
  <si>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</si>
  <si>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</si>
  <si>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</si>
  <si>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</si>
  <si>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</si>
  <si>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</si>
  <si>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</si>
  <si>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</si>
  <si>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</si>
  <si>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</si>
  <si>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</si>
  <si>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</si>
  <si>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</si>
  <si>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</si>
  <si>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</si>
  <si>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</si>
  <si>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</si>
  <si>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</si>
  <si>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</si>
  <si>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</si>
  <si>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</si>
  <si>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</si>
  <si>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</si>
  <si>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</si>
  <si>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</si>
  <si>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</si>
  <si>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</si>
  <si>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</si>
  <si>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</si>
  <si>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</si>
  <si>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</si>
  <si>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</si>
  <si>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</si>
  <si>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</si>
  <si>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</si>
  <si>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</si>
  <si>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</si>
  <si>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</si>
  <si>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</si>
  <si>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</si>
  <si>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</si>
  <si>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</si>
  <si>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</si>
  <si>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</si>
  <si>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</si>
  <si>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</si>
  <si>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</si>
  <si>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</si>
  <si>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</si>
  <si>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</si>
  <si>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</si>
  <si>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</si>
  <si>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</si>
  <si>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</si>
  <si>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</si>
  <si>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</si>
  <si>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</si>
  <si>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</si>
  <si>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</si>
  <si>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</si>
  <si>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</si>
  <si>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</si>
  <si>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</si>
  <si>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</si>
  <si>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</si>
  <si>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</si>
  <si>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</si>
  <si>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</si>
  <si>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</si>
  <si>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</si>
  <si>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</si>
  <si>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</si>
  <si>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</si>
  <si>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</si>
  <si>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</si>
  <si>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</si>
  <si>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</si>
  <si>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</si>
  <si>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</si>
  <si>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</si>
  <si>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</si>
  <si>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</si>
  <si>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</si>
  <si>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</si>
  <si>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</si>
  <si>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</si>
  <si>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</si>
  <si>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</si>
  <si>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</si>
  <si>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</si>
  <si>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</si>
  <si>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</si>
  <si>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</si>
  <si>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</si>
  <si>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</si>
  <si>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</si>
  <si>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</si>
  <si>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</si>
  <si>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</si>
  <si>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</si>
  <si>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</si>
  <si>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</si>
  <si>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</si>
  <si>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</si>
  <si>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</si>
  <si>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</si>
  <si>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</si>
  <si>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</si>
  <si>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</si>
  <si>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</si>
  <si>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</si>
  <si>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</si>
  <si>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</si>
  <si>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</si>
  <si>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</si>
  <si>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</si>
  <si>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</si>
  <si>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</si>
  <si>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</si>
  <si>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</si>
  <si>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</si>
  <si>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</si>
  <si>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</si>
  <si>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</si>
  <si>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</si>
  <si>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</si>
  <si>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</si>
  <si>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</si>
  <si>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</si>
  <si>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</si>
  <si>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</si>
  <si>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</si>
  <si>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</si>
  <si>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</si>
  <si>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</si>
  <si>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</si>
  <si>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</si>
  <si>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</si>
  <si>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</si>
  <si>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</si>
  <si>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</si>
  <si>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</si>
  <si>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</si>
  <si>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</si>
  <si>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</si>
  <si>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</si>
  <si>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</si>
  <si>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</si>
  <si>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</si>
  <si>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</si>
  <si>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</si>
  <si>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</si>
  <si>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</si>
  <si>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</si>
  <si>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</si>
  <si>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</si>
  <si>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</si>
  <si>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</si>
  <si>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</si>
  <si>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</si>
  <si>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</si>
  <si>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</si>
  <si>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</si>
  <si>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</si>
  <si>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</si>
  <si>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</si>
  <si>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</si>
  <si>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</si>
  <si>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</si>
  <si>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</si>
  <si>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</si>
  <si>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</si>
  <si>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</si>
  <si>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</si>
  <si>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</si>
  <si>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</si>
  <si>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</si>
  <si>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</si>
  <si>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</si>
  <si>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</si>
  <si>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</si>
  <si>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</si>
  <si>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</si>
  <si>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</si>
  <si>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</si>
  <si>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</si>
  <si>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</si>
  <si>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</si>
  <si>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</si>
  <si>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</si>
  <si>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</si>
  <si>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</si>
  <si>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</si>
  <si>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</si>
  <si>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</si>
  <si>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</si>
  <si>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</si>
  <si>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</si>
  <si>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</si>
  <si>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</si>
  <si>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</si>
  <si>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</si>
  <si>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</si>
  <si>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</si>
  <si>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</si>
  <si>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</si>
  <si>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</si>
  <si>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</si>
  <si>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</si>
  <si>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</si>
  <si>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</si>
  <si>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</si>
  <si>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</si>
  <si>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</si>
  <si>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</si>
  <si>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</si>
  <si>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</si>
  <si>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</si>
  <si>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</si>
  <si>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</si>
  <si>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</si>
  <si>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</si>
  <si>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</si>
  <si>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</si>
  <si>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</si>
  <si>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</si>
  <si>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</si>
  <si>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</si>
  <si>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</si>
  <si>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</si>
  <si>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</si>
  <si>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</si>
  <si>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</si>
  <si>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</si>
  <si>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</si>
  <si>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</si>
  <si>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</si>
  <si>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</si>
  <si>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</si>
  <si>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</si>
  <si>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</si>
  <si>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</si>
  <si>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</si>
  <si>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</si>
  <si>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</si>
  <si>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</si>
  <si>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</si>
  <si>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</si>
  <si>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</si>
  <si>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</si>
  <si>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</si>
  <si>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</si>
  <si>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</si>
  <si>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</si>
  <si>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</si>
  <si>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</si>
  <si>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</si>
  <si>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</si>
  <si>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</si>
  <si>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</si>
  <si>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</si>
  <si>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</si>
  <si>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</si>
  <si>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</si>
  <si>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</si>
  <si>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</si>
  <si>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</si>
  <si>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</si>
  <si>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</si>
  <si>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</si>
  <si>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</si>
  <si>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</si>
  <si>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</si>
  <si>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</si>
  <si>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</si>
  <si>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</si>
  <si>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</si>
  <si>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</si>
  <si>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</si>
  <si>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</si>
  <si>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</si>
  <si>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</si>
  <si>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</si>
  <si>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</si>
  <si>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</si>
  <si>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</si>
  <si>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</si>
  <si>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</si>
  <si>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</si>
  <si>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</si>
  <si>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</si>
  <si>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</si>
  <si>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</si>
  <si>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</si>
  <si>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</si>
  <si>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</si>
  <si>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</si>
  <si>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</si>
  <si>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</si>
  <si>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</si>
  <si>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</si>
  <si>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</si>
  <si>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</si>
  <si>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</si>
  <si>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</si>
  <si>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</si>
  <si>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</si>
  <si>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</si>
  <si>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</si>
  <si>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</si>
  <si>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</si>
  <si>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</si>
  <si>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</si>
  <si>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</si>
  <si>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</si>
  <si>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</si>
  <si>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</si>
  <si>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</si>
  <si>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</si>
  <si>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</si>
  <si>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</si>
  <si>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</si>
  <si>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</si>
  <si>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</si>
  <si>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</si>
  <si>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</si>
  <si>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</si>
  <si>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</si>
  <si>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</si>
  <si>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</si>
  <si>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</si>
  <si>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</si>
  <si>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</si>
  <si>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</si>
  <si>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</si>
  <si>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</si>
  <si>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</si>
  <si>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</si>
  <si>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</si>
  <si>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</si>
  <si>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</si>
  <si>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</si>
  <si>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</si>
  <si>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</si>
  <si>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</si>
  <si>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</si>
  <si>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</si>
  <si>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</si>
  <si>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</si>
  <si>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</si>
  <si>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</si>
  <si>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</si>
  <si>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</si>
  <si>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</si>
  <si>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</si>
  <si>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</si>
  <si>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</si>
  <si>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</si>
  <si>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</si>
  <si>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</si>
  <si>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</si>
  <si>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</si>
  <si>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</si>
  <si>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</si>
  <si>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</si>
  <si>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</si>
  <si>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</si>
  <si>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</si>
  <si>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</si>
  <si>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</si>
  <si>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</si>
  <si>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</si>
  <si>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</si>
  <si>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</si>
  <si>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</si>
  <si>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</si>
  <si>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</si>
  <si>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</si>
  <si>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</si>
  <si>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</si>
  <si>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</si>
  <si>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</si>
  <si>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</si>
  <si>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</si>
  <si>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</si>
  <si>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</si>
  <si>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</si>
  <si>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</si>
  <si>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</si>
  <si>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</si>
  <si>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</si>
  <si>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</si>
  <si>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</si>
  <si>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</si>
  <si>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</si>
  <si>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</si>
  <si>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</si>
  <si>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</si>
  <si>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</si>
  <si>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</si>
  <si>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</si>
  <si>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</si>
  <si>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</si>
  <si>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</si>
  <si>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</si>
  <si>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</si>
  <si>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</si>
  <si>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</si>
  <si>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</si>
  <si>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</si>
  <si>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</si>
  <si>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</si>
  <si>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</si>
  <si>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</si>
  <si>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</si>
  <si>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</si>
  <si>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</si>
  <si>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</si>
  <si>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</si>
  <si>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</si>
  <si>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</si>
  <si>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</si>
  <si>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</si>
  <si>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</si>
  <si>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</si>
  <si>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</si>
  <si>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</si>
  <si>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</si>
  <si>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</si>
  <si>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</si>
  <si>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</si>
  <si>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</si>
  <si>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</si>
  <si>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</si>
  <si>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</si>
  <si>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</si>
  <si>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</si>
  <si>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</si>
  <si>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</si>
  <si>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</si>
  <si>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</si>
  <si>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</si>
  <si>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</si>
  <si>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</si>
  <si>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</si>
  <si>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</si>
  <si>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</si>
  <si>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</si>
  <si>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</si>
  <si>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</si>
  <si>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</si>
  <si>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</si>
  <si>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</si>
  <si>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</si>
  <si>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</si>
  <si>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</si>
  <si>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</si>
  <si>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</si>
  <si>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</si>
  <si>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</si>
  <si>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</si>
  <si>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</si>
  <si>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</si>
  <si>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</si>
  <si>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</si>
  <si>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</si>
  <si>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</si>
  <si>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</si>
  <si>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</si>
  <si>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</si>
  <si>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</si>
  <si>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</si>
  <si>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</si>
  <si>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</si>
  <si>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</si>
  <si>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</si>
  <si>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</si>
  <si>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</si>
  <si>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</si>
  <si>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</si>
  <si>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</si>
  <si>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</si>
  <si>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</si>
  <si>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</si>
  <si>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</si>
  <si>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</si>
  <si>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</si>
  <si>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</si>
  <si>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</si>
  <si>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</si>
  <si>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</si>
  <si>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</si>
  <si>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</si>
  <si>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</si>
  <si>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</si>
  <si>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</si>
  <si>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</si>
  <si>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</si>
  <si>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</si>
  <si>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</si>
  <si>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</si>
  <si>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</si>
  <si>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</si>
  <si>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</si>
  <si>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</si>
  <si>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</si>
  <si>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</si>
  <si>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</si>
  <si>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</si>
  <si>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</si>
  <si>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</si>
  <si>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</si>
  <si>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</si>
  <si>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</si>
  <si>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</si>
  <si>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</si>
  <si>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</si>
  <si>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</si>
  <si>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</si>
  <si>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</si>
  <si>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</si>
  <si>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</si>
  <si>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</si>
  <si>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</si>
  <si>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</si>
  <si>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</si>
  <si>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</si>
  <si>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</si>
  <si>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</si>
  <si>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</si>
  <si>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</si>
  <si>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</si>
  <si>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</si>
  <si>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</si>
  <si>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</si>
  <si>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</si>
  <si>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</si>
  <si>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</si>
  <si>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</si>
  <si>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</si>
  <si>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</si>
  <si>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</si>
  <si>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</si>
  <si>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</si>
  <si>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</si>
  <si>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</si>
  <si>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</si>
  <si>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</si>
  <si>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</si>
  <si>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</si>
  <si>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</si>
  <si>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</si>
  <si>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</si>
  <si>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</si>
  <si>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</si>
  <si>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</si>
  <si>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</si>
  <si>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</si>
  <si>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</si>
  <si>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</si>
  <si>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</si>
  <si>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</si>
  <si>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</si>
  <si>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</si>
  <si>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</si>
  <si>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</si>
  <si>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</si>
  <si>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</si>
  <si>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</si>
  <si>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</si>
  <si>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</si>
  <si>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</si>
  <si>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</si>
  <si>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</si>
  <si>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</si>
  <si>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</si>
  <si>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</si>
  <si>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</si>
  <si>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</si>
  <si>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</si>
  <si>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</si>
  <si>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</si>
  <si>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</si>
  <si>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</si>
  <si>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</si>
  <si>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</si>
  <si>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</si>
  <si>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</si>
  <si>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</si>
  <si>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</si>
  <si>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</si>
  <si>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</si>
  <si>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</si>
  <si>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</si>
  <si>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</si>
  <si>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</si>
  <si>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</si>
  <si>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</si>
  <si>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</si>
  <si>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</si>
  <si>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</si>
  <si>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</si>
  <si>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</si>
  <si>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</si>
  <si>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</si>
  <si>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</si>
  <si>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</si>
  <si>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</si>
  <si>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</si>
  <si>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</si>
  <si>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</si>
  <si>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</si>
  <si>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</si>
  <si>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</si>
  <si>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</si>
  <si>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</si>
  <si>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</si>
  <si>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</si>
  <si>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</si>
  <si>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</si>
  <si>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</si>
  <si>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</si>
  <si>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</si>
  <si>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</si>
  <si>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</si>
  <si>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</si>
  <si>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</si>
  <si>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</si>
  <si>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</si>
  <si>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</si>
  <si>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</si>
  <si>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</si>
  <si>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</si>
  <si>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</si>
  <si>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</si>
  <si>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</si>
  <si>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</si>
  <si>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</si>
  <si>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</si>
  <si>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</si>
  <si>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</si>
  <si>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</si>
  <si>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</si>
  <si>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</si>
  <si>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</si>
  <si>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</si>
  <si>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</si>
  <si>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</si>
  <si>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</si>
  <si>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</si>
  <si>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</si>
  <si>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</si>
  <si>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</si>
  <si>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</si>
  <si>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</si>
  <si>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</si>
  <si>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</si>
  <si>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</si>
  <si>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</si>
  <si>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</si>
  <si>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</si>
  <si>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</si>
  <si>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</si>
  <si>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</si>
  <si>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</si>
  <si>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</si>
  <si>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</si>
  <si>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</si>
  <si>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</si>
  <si>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</si>
  <si>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</si>
  <si>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</si>
  <si>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</si>
  <si>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</si>
  <si>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</si>
  <si>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</si>
  <si>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</si>
  <si>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</si>
  <si>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</si>
  <si>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</si>
  <si>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</si>
  <si>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</si>
  <si>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</si>
  <si>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</si>
  <si>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</si>
  <si>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</si>
  <si>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</si>
  <si>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</si>
  <si>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</si>
  <si>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</si>
  <si>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</si>
  <si>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</si>
  <si>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</si>
  <si>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</si>
  <si>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</si>
  <si>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</si>
  <si>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</si>
  <si>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</si>
  <si>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</si>
  <si>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</si>
  <si>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</si>
  <si>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</si>
  <si>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</si>
  <si>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</si>
  <si>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</si>
  <si>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</si>
  <si>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</si>
  <si>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</si>
  <si>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</si>
  <si>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</si>
  <si>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</si>
  <si>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</si>
  <si>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</si>
  <si>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</si>
  <si>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</si>
  <si>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</si>
  <si>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</si>
  <si>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</si>
  <si>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</si>
  <si>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</si>
  <si>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</si>
  <si>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</si>
  <si>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</si>
  <si>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</si>
  <si>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</si>
  <si>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</si>
  <si>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</si>
  <si>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</si>
  <si>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</si>
  <si>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</si>
  <si>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</si>
  <si>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</si>
  <si>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</si>
  <si>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</si>
  <si>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</si>
  <si>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</si>
  <si>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</si>
  <si>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</si>
  <si>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</si>
  <si>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</si>
  <si>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</si>
  <si>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</si>
  <si>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</si>
  <si>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</si>
  <si>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</si>
  <si>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</si>
  <si>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</si>
  <si>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</si>
  <si>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</si>
  <si>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</si>
  <si>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</si>
  <si>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</si>
  <si>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</si>
  <si>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</si>
  <si>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</si>
  <si>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</si>
  <si>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</si>
  <si>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</si>
  <si>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</si>
  <si>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</si>
  <si>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</si>
  <si>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</si>
  <si>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</si>
  <si>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</si>
  <si>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</si>
  <si>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</si>
  <si>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</si>
  <si>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</si>
  <si>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</si>
  <si>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</si>
  <si>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</si>
  <si>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</si>
  <si>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</si>
  <si>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</si>
  <si>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</si>
  <si>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</si>
  <si>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</si>
  <si>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</si>
  <si>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</si>
  <si>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</si>
  <si>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</si>
  <si>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</si>
  <si>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</si>
  <si>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</si>
  <si>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</si>
  <si>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</si>
  <si>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</si>
  <si>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</si>
  <si>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</si>
  <si>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</si>
  <si>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</si>
  <si>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</si>
  <si>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</si>
  <si>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</si>
  <si>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</si>
  <si>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</si>
  <si>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</si>
  <si>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</si>
  <si>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</si>
  <si>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</si>
  <si>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</si>
  <si>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</si>
  <si>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</si>
  <si>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</si>
  <si>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</si>
  <si>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</si>
  <si>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</si>
  <si>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</si>
  <si>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</si>
  <si>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</si>
  <si>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</si>
  <si>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</si>
  <si>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</si>
  <si>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</si>
  <si>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</si>
  <si>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</si>
  <si>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</si>
  <si>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</si>
  <si>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</si>
  <si>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</si>
  <si>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</si>
  <si>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</si>
  <si>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</si>
  <si>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</si>
  <si>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</si>
  <si>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</si>
  <si>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</si>
  <si>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</si>
  <si>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</si>
  <si>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</si>
  <si>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</si>
  <si>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</si>
  <si>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</si>
  <si>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</si>
  <si>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</si>
  <si>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</si>
  <si>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</si>
  <si>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</si>
  <si>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</si>
  <si>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</si>
  <si>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</si>
  <si>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</si>
  <si>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</si>
  <si>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</si>
  <si>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</si>
  <si>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</si>
  <si>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</si>
  <si>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</si>
  <si>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</si>
  <si>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</si>
  <si>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</si>
  <si>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</si>
  <si>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</si>
  <si>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</si>
  <si>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</si>
  <si>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</si>
  <si>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</si>
  <si>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</si>
  <si>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</si>
  <si>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</si>
  <si>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</si>
  <si>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</si>
  <si>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</si>
  <si>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</si>
  <si>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</si>
  <si>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</si>
  <si>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</si>
  <si>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</si>
  <si>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</si>
  <si>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</si>
  <si>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</si>
  <si>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</si>
  <si>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</si>
  <si>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</si>
  <si>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</si>
  <si>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</si>
  <si>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</si>
  <si>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</si>
  <si>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</si>
  <si>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</si>
  <si>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</si>
  <si>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</si>
  <si>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</si>
  <si>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</si>
  <si>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</si>
  <si>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</si>
  <si>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</si>
  <si>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</si>
  <si>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</si>
  <si>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</si>
  <si>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</si>
  <si>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</si>
  <si>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</si>
  <si>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</si>
  <si>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</si>
  <si>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</si>
  <si>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</si>
  <si>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</si>
  <si>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</si>
  <si>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</si>
  <si>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</si>
  <si>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</si>
  <si>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</si>
  <si>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</si>
  <si>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</si>
  <si>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</si>
  <si>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</si>
  <si>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</si>
  <si>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</si>
  <si>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</si>
  <si>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</si>
  <si>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</si>
  <si>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</si>
  <si>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</si>
  <si>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</si>
  <si>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</si>
  <si>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</si>
  <si>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</si>
  <si>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</si>
  <si>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</si>
  <si>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</si>
  <si>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</si>
  <si>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</si>
  <si>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</si>
  <si>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</si>
  <si>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</si>
  <si>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</si>
  <si>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</si>
  <si>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</si>
  <si>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</si>
  <si>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</si>
  <si>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</si>
  <si>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</si>
  <si>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</si>
  <si>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</si>
  <si>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</si>
  <si>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</si>
  <si>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</si>
  <si>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</si>
  <si>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</si>
  <si>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</si>
  <si>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</si>
  <si>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</si>
  <si>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</si>
  <si>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</si>
  <si>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</si>
  <si>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</si>
  <si>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</si>
  <si>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</si>
  <si>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</si>
  <si>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</si>
  <si>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</si>
  <si>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</si>
  <si>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</si>
  <si>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</si>
  <si>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</si>
  <si>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</si>
  <si>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</si>
  <si>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</si>
  <si>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</si>
  <si>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</si>
  <si>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</si>
  <si>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</si>
  <si>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</si>
  <si>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</si>
  <si>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</si>
  <si>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</si>
  <si>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</si>
  <si>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</si>
  <si>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</si>
  <si>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</si>
  <si>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</si>
  <si>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</si>
  <si>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</si>
  <si>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</si>
  <si>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</si>
  <si>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</si>
  <si>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</si>
  <si>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</si>
  <si>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</si>
  <si>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</si>
  <si>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</si>
  <si>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</si>
  <si>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</si>
  <si>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</si>
  <si>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</si>
  <si>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</si>
  <si>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</si>
  <si>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</si>
  <si>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</si>
  <si>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</si>
  <si>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</si>
  <si>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</si>
  <si>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</si>
  <si>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</si>
  <si>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</si>
  <si>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</si>
  <si>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</si>
  <si>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</si>
  <si>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</si>
  <si>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</si>
  <si>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</si>
  <si>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</si>
  <si>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</si>
  <si>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</si>
  <si>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</si>
  <si>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</si>
  <si>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</si>
  <si>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</si>
  <si>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</si>
  <si>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</si>
  <si>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</si>
  <si>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</si>
  <si>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</si>
  <si>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</si>
  <si>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</si>
  <si>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</si>
  <si>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</si>
  <si>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</si>
  <si>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</si>
  <si>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</si>
  <si>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</si>
  <si>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</si>
  <si>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</si>
  <si>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</si>
  <si>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</si>
  <si>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</si>
  <si>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</si>
  <si>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</si>
  <si>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</si>
  <si>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</si>
  <si>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</si>
  <si>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</si>
  <si>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</si>
  <si>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</si>
  <si>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</si>
  <si>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</si>
  <si>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</si>
  <si>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</si>
  <si>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</si>
  <si>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</si>
  <si>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</si>
  <si>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</si>
  <si>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</si>
  <si>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</si>
  <si>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</si>
  <si>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</si>
  <si>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</si>
  <si>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</si>
  <si>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</si>
  <si>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</si>
  <si>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</si>
  <si>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</si>
  <si>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</si>
  <si>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</si>
  <si>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</si>
  <si>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</si>
  <si>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</si>
  <si>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</si>
  <si>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</si>
  <si>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</si>
  <si>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</si>
  <si>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</si>
  <si>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</si>
  <si>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</si>
  <si>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</si>
  <si>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</si>
  <si>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</si>
  <si>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</si>
  <si>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</si>
  <si>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</si>
  <si>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</si>
  <si>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</si>
  <si>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</si>
  <si>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</si>
  <si>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</si>
  <si>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</si>
  <si>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</si>
  <si>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</si>
  <si>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</si>
  <si>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</si>
  <si>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</si>
  <si>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</si>
  <si>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</si>
  <si>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</si>
  <si>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</si>
  <si>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</si>
  <si>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</si>
  <si>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</si>
  <si>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</si>
  <si>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</si>
  <si>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</si>
  <si>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</si>
  <si>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</si>
  <si>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</si>
  <si>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</si>
  <si>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</si>
  <si>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</si>
  <si>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</si>
  <si>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</si>
  <si>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</si>
  <si>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</si>
  <si>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</si>
  <si>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</si>
  <si>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</si>
  <si>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</si>
  <si>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</si>
  <si>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</si>
  <si>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</si>
  <si>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</si>
  <si>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</si>
  <si>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</si>
  <si>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</si>
  <si>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</si>
  <si>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</si>
  <si>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</si>
  <si>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</si>
  <si>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</si>
  <si>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</si>
  <si>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</si>
  <si>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</si>
  <si>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</si>
  <si>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</si>
  <si>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</si>
  <si>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</si>
  <si>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</si>
  <si>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</si>
  <si>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</si>
  <si>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</si>
  <si>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</si>
  <si>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</si>
  <si>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</si>
  <si>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</si>
  <si>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</si>
  <si>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</si>
  <si>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</si>
  <si>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</si>
  <si>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</si>
  <si>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</si>
  <si>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</si>
  <si>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</si>
  <si>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</si>
  <si>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</si>
  <si>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</si>
  <si>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</si>
  <si>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</si>
  <si>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</si>
  <si>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</si>
  <si>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</si>
  <si>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</si>
  <si>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</si>
  <si>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</si>
  <si>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</si>
  <si>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</si>
  <si>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</si>
  <si>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</si>
  <si>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</si>
  <si>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</si>
  <si>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</si>
  <si>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</si>
  <si>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</si>
  <si>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</si>
  <si>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</si>
  <si>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</si>
  <si>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</si>
  <si>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</si>
  <si>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</si>
  <si>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</si>
  <si>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</si>
  <si>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</si>
  <si>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</si>
  <si>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</si>
  <si>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</si>
  <si>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</si>
  <si>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</si>
  <si>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</si>
  <si>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</si>
  <si>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</si>
  <si>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</si>
  <si>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</si>
  <si>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</si>
  <si>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</si>
  <si>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</si>
  <si>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</si>
  <si>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</si>
  <si>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</si>
  <si>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</si>
  <si>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</si>
  <si>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</si>
  <si>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</si>
  <si>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</si>
  <si>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</si>
  <si>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</si>
  <si>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</si>
  <si>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</si>
  <si>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</si>
  <si>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</si>
  <si>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</si>
  <si>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</si>
  <si>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</si>
  <si>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</si>
  <si>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</si>
  <si>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</si>
  <si>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</si>
  <si>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</si>
  <si>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</si>
  <si>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</si>
  <si>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</si>
  <si>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</si>
  <si>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</si>
  <si>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</si>
  <si>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</si>
  <si>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</si>
  <si>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</si>
  <si>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</si>
  <si>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</si>
  <si>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</si>
  <si>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</si>
  <si>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</si>
  <si>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</si>
  <si>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</si>
  <si>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</si>
  <si>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</si>
  <si>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</si>
  <si>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</si>
  <si>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</si>
  <si>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</si>
  <si>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</si>
  <si>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</si>
  <si>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</si>
  <si>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</si>
  <si>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</si>
  <si>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</si>
  <si>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</si>
  <si>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</si>
  <si>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</si>
  <si>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</si>
  <si>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</si>
  <si>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</si>
  <si>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</si>
  <si>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</si>
  <si>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</si>
  <si>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</si>
  <si>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</si>
  <si>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</si>
  <si>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</si>
  <si>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</si>
  <si>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</si>
  <si>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</si>
  <si>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</si>
  <si>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</si>
  <si>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</si>
  <si>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</si>
  <si>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</si>
  <si>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</si>
  <si>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</si>
  <si>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</si>
  <si>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</si>
  <si>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</si>
  <si>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</si>
  <si>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</si>
  <si>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</si>
  <si>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</si>
  <si>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</si>
  <si>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</si>
  <si>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</si>
  <si>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</si>
  <si>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</si>
  <si>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</si>
  <si>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</si>
  <si>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</si>
  <si>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</si>
  <si>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</si>
  <si>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</si>
  <si>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</si>
  <si>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</si>
  <si>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</si>
  <si>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</si>
  <si>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</si>
  <si>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</si>
  <si>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</si>
  <si>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</si>
  <si>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</si>
  <si>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</si>
  <si>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</si>
  <si>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</si>
  <si>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</si>
  <si>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</si>
  <si>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</si>
  <si>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</si>
  <si>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</si>
  <si>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</si>
  <si>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</si>
  <si>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</si>
  <si>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</si>
  <si>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</si>
  <si>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</si>
  <si>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</si>
  <si>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</si>
  <si>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</si>
  <si>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</si>
  <si>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</si>
  <si>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</si>
  <si>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</si>
  <si>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</si>
  <si>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</si>
  <si>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</si>
  <si>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</si>
  <si>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</si>
  <si>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</si>
  <si>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</si>
  <si>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</si>
  <si>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</si>
  <si>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</si>
  <si>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</si>
  <si>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</si>
  <si>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</si>
  <si>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</si>
  <si>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</si>
  <si>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</si>
  <si>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</si>
  <si>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</si>
  <si>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</si>
  <si>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</si>
  <si>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</si>
  <si>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</si>
  <si>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</si>
  <si>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</si>
  <si>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</si>
  <si>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</si>
  <si>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</si>
  <si>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</si>
  <si>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</si>
  <si>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</si>
  <si>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</si>
  <si>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</si>
  <si>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</si>
  <si>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</si>
  <si>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</si>
  <si>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</si>
  <si>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</si>
  <si>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</si>
  <si>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</si>
  <si>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</si>
  <si>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</si>
  <si>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</si>
  <si>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</si>
  <si>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</si>
  <si>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</si>
  <si>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</si>
  <si>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</si>
  <si>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</si>
  <si>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</si>
  <si>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</si>
  <si>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</si>
  <si>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</si>
  <si>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</si>
  <si>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</si>
  <si>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</si>
  <si>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</si>
  <si>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</si>
  <si>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</si>
  <si>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</si>
  <si>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</si>
  <si>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</si>
  <si>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</si>
  <si>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</si>
  <si>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</si>
  <si>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</si>
  <si>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</si>
  <si>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</si>
  <si>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</si>
  <si>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</si>
  <si>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</si>
  <si>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</si>
  <si>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</si>
  <si>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</si>
  <si>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</si>
  <si>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</si>
  <si>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</si>
  <si>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</si>
  <si>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</si>
  <si>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</si>
  <si>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</si>
  <si>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</si>
  <si>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</si>
  <si>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</si>
  <si>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</si>
  <si>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</si>
  <si>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</si>
  <si>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</si>
  <si>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</si>
  <si>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</si>
  <si>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</si>
  <si>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</si>
  <si>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</si>
  <si>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</si>
  <si>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</si>
  <si>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</si>
  <si>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</si>
  <si>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</si>
  <si>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</si>
  <si>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</si>
  <si>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</si>
  <si>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</si>
  <si>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</si>
  <si>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</si>
  <si>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</si>
  <si>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</si>
  <si>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</si>
  <si>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</si>
  <si>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</si>
  <si>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</si>
  <si>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</si>
  <si>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</si>
  <si>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</si>
  <si>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</si>
  <si>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</si>
  <si>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</si>
  <si>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</si>
  <si>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</si>
  <si>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</si>
  <si>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</si>
  <si>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</si>
  <si>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</si>
  <si>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</si>
  <si>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</si>
  <si>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</si>
  <si>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</si>
  <si>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</si>
  <si>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</si>
  <si>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</si>
  <si>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</si>
  <si>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</si>
  <si>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</si>
  <si>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</si>
  <si>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</si>
  <si>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</si>
  <si>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</si>
  <si>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</si>
  <si>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</si>
  <si>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</si>
  <si>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</si>
  <si>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</si>
  <si>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</si>
  <si>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</si>
  <si>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</si>
  <si>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</si>
  <si>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</si>
  <si>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</si>
  <si>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</si>
  <si>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</si>
  <si>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</si>
  <si>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</si>
  <si>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</si>
  <si>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</si>
  <si>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</si>
  <si>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</si>
  <si>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</si>
  <si>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</si>
  <si>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</si>
  <si>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</si>
  <si>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</si>
  <si>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</si>
  <si>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</si>
  <si>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</si>
  <si>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</si>
  <si>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</si>
  <si>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</si>
  <si>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</si>
  <si>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</si>
  <si>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</si>
  <si>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</si>
  <si>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</si>
  <si>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</si>
  <si>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</si>
  <si>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</si>
  <si>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</si>
  <si>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</si>
  <si>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</si>
  <si>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</si>
  <si>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</si>
  <si>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</si>
  <si>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</si>
  <si>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</si>
  <si>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</si>
  <si>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</si>
  <si>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</si>
  <si>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</si>
  <si>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</si>
  <si>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</si>
  <si>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</si>
  <si>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</si>
  <si>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</si>
  <si>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</si>
  <si>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</si>
  <si>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</si>
  <si>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</si>
  <si>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</si>
  <si>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</si>
  <si>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</si>
  <si>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</si>
  <si>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</si>
  <si>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</si>
  <si>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</si>
  <si>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</si>
  <si>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</si>
  <si>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</si>
  <si>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</si>
  <si>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</si>
  <si>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</si>
  <si>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</si>
  <si>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</si>
  <si>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</si>
  <si>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</si>
  <si>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</si>
  <si>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</si>
  <si>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</si>
  <si>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</si>
  <si>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</si>
  <si>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</si>
  <si>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</si>
  <si>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</si>
  <si>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</si>
  <si>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</si>
  <si>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</si>
  <si>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</si>
  <si>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</si>
  <si>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</si>
  <si>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</si>
  <si>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</si>
  <si>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</si>
  <si>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</si>
  <si>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</si>
  <si>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</si>
  <si>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</si>
  <si>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</si>
  <si>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</si>
  <si>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</si>
  <si>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</si>
  <si>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</si>
  <si>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</si>
  <si>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</si>
  <si>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</si>
  <si>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</si>
  <si>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</si>
  <si>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</si>
  <si>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</si>
  <si>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</si>
  <si>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</si>
  <si>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</si>
  <si>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</si>
  <si>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</si>
  <si>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</si>
  <si>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</si>
  <si>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</si>
  <si>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</si>
  <si>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</si>
  <si>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</si>
  <si>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</si>
  <si>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</si>
  <si>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</si>
  <si>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</si>
  <si>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</si>
  <si>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</si>
  <si>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</si>
  <si>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</si>
  <si>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</si>
  <si>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</si>
  <si>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</si>
  <si>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</si>
  <si>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</si>
  <si>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</si>
  <si>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</si>
  <si>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</si>
  <si>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</si>
  <si>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</si>
  <si>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</si>
  <si>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</si>
  <si>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</si>
  <si>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</si>
  <si>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</si>
  <si>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</si>
  <si>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</si>
  <si>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</si>
  <si>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</si>
  <si>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</si>
  <si>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</si>
  <si>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</si>
  <si>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</si>
  <si>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</si>
  <si>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</si>
  <si>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</si>
  <si>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</si>
  <si>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</si>
  <si>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</si>
  <si>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</si>
  <si>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</si>
  <si>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</si>
  <si>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</si>
  <si>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</si>
  <si>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</si>
  <si>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</si>
  <si>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</si>
  <si>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</si>
  <si>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</si>
  <si>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</si>
  <si>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</si>
  <si>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</si>
  <si>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</si>
  <si>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</si>
  <si>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</si>
  <si>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</si>
  <si>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</si>
  <si>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</si>
  <si>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</si>
  <si>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</si>
  <si>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</si>
  <si>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</si>
  <si>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</si>
  <si>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</si>
  <si>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</si>
  <si>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</si>
  <si>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</si>
  <si>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</si>
  <si>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</si>
  <si>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</si>
  <si>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</si>
  <si>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</si>
  <si>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</si>
  <si>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</si>
  <si>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</si>
  <si>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</si>
  <si>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</si>
  <si>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</si>
  <si>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</si>
  <si>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</si>
  <si>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</si>
  <si>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</si>
  <si>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</si>
  <si>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</si>
  <si>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</si>
  <si>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</si>
  <si>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</si>
  <si>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</si>
  <si>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</si>
  <si>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</si>
  <si>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</si>
  <si>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</si>
  <si>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</si>
  <si>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</si>
  <si>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</si>
  <si>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</si>
  <si>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</si>
  <si>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</si>
  <si>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</si>
  <si>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</si>
  <si>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</si>
  <si>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</si>
  <si>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</si>
  <si>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</si>
  <si>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</si>
  <si>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</si>
  <si>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</si>
  <si>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</si>
  <si>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</si>
  <si>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</si>
  <si>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</si>
  <si>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</si>
  <si>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</si>
  <si>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</si>
  <si>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</si>
  <si>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</si>
  <si>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</si>
  <si>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</si>
  <si>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</si>
  <si>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</si>
  <si>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</si>
  <si>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</si>
  <si>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</si>
  <si>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</si>
  <si>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</si>
  <si>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</si>
  <si>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</si>
  <si>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</si>
  <si>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</si>
  <si>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</si>
  <si>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</si>
  <si>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</si>
  <si>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</si>
  <si>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</si>
  <si>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</si>
  <si>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</si>
  <si>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</si>
  <si>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</si>
  <si>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</si>
  <si>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</si>
  <si>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</si>
  <si>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</si>
  <si>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</si>
  <si>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</si>
  <si>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</si>
  <si>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</si>
  <si>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</si>
  <si>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</si>
  <si>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</si>
  <si>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</si>
  <si>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</si>
  <si>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</si>
  <si>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</si>
  <si>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</si>
  <si>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</si>
  <si>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</si>
  <si>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</si>
  <si>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</si>
  <si>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</si>
  <si>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</si>
  <si>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</si>
  <si>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</si>
  <si>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</si>
  <si>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</si>
  <si>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</si>
  <si>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</si>
  <si>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</si>
  <si>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</si>
  <si>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</si>
  <si>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</si>
  <si>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</si>
  <si>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</si>
  <si>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</si>
  <si>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</si>
  <si>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</si>
  <si>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</si>
  <si>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</si>
  <si>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</si>
  <si>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</si>
  <si>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</si>
  <si>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</si>
  <si>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</si>
  <si>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</si>
  <si>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</si>
  <si>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</si>
  <si>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</si>
  <si>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</si>
  <si>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</si>
  <si>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</si>
  <si>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</si>
  <si>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</si>
  <si>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</si>
  <si>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</si>
  <si>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</si>
  <si>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</si>
  <si>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</si>
  <si>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</si>
  <si>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</si>
  <si>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</si>
  <si>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</si>
  <si>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</si>
  <si>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</si>
  <si>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</si>
  <si>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</si>
  <si>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</si>
  <si>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</si>
  <si>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</si>
  <si>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</si>
  <si>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</si>
  <si>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</si>
  <si>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</si>
  <si>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</si>
  <si>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</si>
  <si>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</si>
  <si>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</si>
  <si>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</si>
  <si>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</si>
  <si>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</si>
  <si>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</si>
  <si>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</si>
  <si>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</si>
  <si>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</si>
  <si>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</si>
  <si>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</si>
  <si>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</si>
  <si>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</si>
  <si>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</si>
  <si>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</si>
  <si>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</si>
  <si>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</si>
  <si>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</si>
  <si>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</si>
  <si>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</si>
  <si>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</si>
  <si>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</si>
  <si>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</si>
  <si>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</si>
  <si>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</si>
  <si>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</si>
  <si>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</si>
  <si>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</si>
  <si>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</si>
  <si>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</si>
  <si>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</si>
  <si>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</si>
  <si>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</si>
  <si>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</si>
  <si>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</si>
  <si>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</si>
  <si>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</si>
  <si>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</si>
  <si>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</si>
  <si>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</si>
  <si>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</si>
  <si>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</si>
  <si>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</si>
  <si>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</si>
  <si>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</si>
  <si>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</si>
  <si>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</si>
  <si>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</si>
  <si>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</si>
  <si>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</si>
  <si>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</si>
  <si>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</si>
  <si>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</si>
  <si>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</si>
  <si>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</si>
  <si>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</si>
  <si>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</si>
  <si>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</si>
  <si>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</si>
  <si>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</si>
  <si>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</si>
  <si>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</si>
  <si>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</si>
  <si>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</si>
  <si>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</si>
  <si>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</si>
  <si>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</si>
  <si>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</si>
  <si>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</si>
  <si>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</si>
  <si>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</si>
  <si>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</si>
  <si>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</si>
  <si>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</si>
  <si>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</si>
  <si>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</si>
  <si>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</si>
  <si>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</si>
  <si>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</si>
  <si>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</si>
  <si>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</si>
  <si>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</si>
  <si>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</si>
  <si>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</si>
  <si>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</si>
  <si>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</si>
  <si>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</si>
  <si>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</si>
  <si>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</si>
  <si>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</si>
  <si>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</si>
  <si>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</si>
  <si>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</si>
  <si>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</si>
  <si>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</si>
  <si>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</si>
  <si>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</si>
  <si>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</si>
  <si>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</si>
  <si>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</si>
  <si>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</si>
  <si>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</si>
  <si>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</si>
  <si>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</si>
  <si>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</si>
  <si>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</si>
  <si>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</si>
  <si>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</si>
  <si>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</si>
  <si>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</si>
  <si>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</si>
  <si>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</si>
  <si>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</si>
  <si>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</si>
  <si>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</si>
  <si>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</si>
  <si>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</si>
  <si>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</si>
  <si>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</si>
  <si>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</si>
  <si>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</si>
  <si>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</si>
  <si>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</si>
  <si>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</si>
  <si>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</si>
  <si>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</si>
  <si>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</si>
  <si>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</si>
  <si>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</si>
  <si>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</si>
  <si>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</si>
  <si>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</si>
  <si>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</si>
  <si>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</si>
  <si>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</si>
  <si>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</si>
  <si>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</si>
  <si>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</si>
  <si>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</si>
  <si>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</si>
  <si>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</si>
  <si>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</si>
  <si>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</si>
  <si>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</si>
  <si>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</si>
  <si>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</si>
  <si>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</si>
  <si>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</si>
  <si>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</si>
  <si>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</si>
  <si>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</si>
  <si>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</si>
  <si>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</si>
  <si>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</si>
  <si>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</si>
  <si>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</si>
  <si>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</si>
  <si>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</si>
  <si>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</si>
  <si>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</si>
  <si>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</si>
  <si>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</si>
  <si>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</si>
  <si>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</si>
  <si>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</si>
  <si>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</si>
  <si>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</si>
  <si>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</si>
  <si>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</si>
  <si>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</si>
  <si>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</si>
  <si>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</si>
  <si>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</si>
  <si>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</si>
  <si>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</si>
  <si>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</si>
  <si>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</si>
  <si>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</si>
  <si>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</si>
  <si>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</si>
  <si>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</si>
  <si>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</si>
  <si>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</si>
  <si>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</si>
  <si>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</si>
  <si>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</si>
  <si>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</si>
  <si>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</si>
  <si>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</si>
  <si>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</si>
  <si>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</si>
  <si>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</si>
  <si>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</si>
  <si>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</si>
  <si>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</si>
  <si>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</si>
  <si>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</si>
  <si>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</si>
  <si>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</si>
  <si>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</si>
  <si>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</si>
  <si>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</si>
  <si>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</si>
  <si>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</si>
  <si>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</si>
  <si>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</si>
  <si>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</si>
  <si>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</si>
  <si>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</si>
  <si>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</si>
  <si>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</si>
  <si>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</si>
  <si>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</si>
  <si>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</si>
  <si>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</si>
  <si>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</si>
  <si>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</si>
  <si>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</si>
  <si>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</si>
  <si>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</si>
  <si>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</si>
  <si>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</si>
  <si>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</si>
  <si>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</si>
  <si>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</si>
  <si>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</si>
  <si>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</si>
  <si>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</si>
  <si>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</si>
  <si>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</si>
  <si>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</si>
  <si>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</si>
  <si>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</si>
  <si>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</si>
  <si>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</si>
  <si>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</si>
  <si>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</si>
  <si>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</si>
  <si>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</si>
  <si>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</si>
  <si>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</si>
  <si>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</si>
  <si>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</si>
  <si>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</si>
  <si>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</si>
  <si>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</si>
  <si>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</si>
  <si>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</si>
  <si>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</si>
  <si>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</si>
  <si>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</si>
  <si>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</si>
  <si>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</si>
  <si>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</si>
  <si>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</si>
  <si>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</si>
  <si>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</si>
  <si>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</si>
  <si>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</si>
  <si>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</si>
  <si>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</si>
  <si>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</si>
  <si>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</si>
  <si>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</si>
  <si>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</si>
  <si>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</si>
  <si>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</si>
  <si>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</si>
  <si>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</si>
  <si>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</si>
  <si>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</si>
  <si>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</si>
  <si>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</si>
  <si>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</si>
  <si>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</si>
  <si>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</si>
  <si>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</si>
  <si>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</si>
  <si>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</si>
  <si>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</si>
  <si>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</si>
  <si>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</si>
  <si>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</si>
  <si>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</si>
  <si>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</si>
  <si>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</si>
  <si>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</si>
  <si>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</si>
  <si>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</si>
  <si>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</si>
  <si>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</si>
  <si>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</si>
  <si>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</si>
  <si>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</si>
  <si>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</si>
  <si>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</si>
  <si>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</si>
  <si>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</si>
  <si>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</si>
  <si>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</si>
  <si>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</si>
  <si>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</si>
  <si>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</si>
  <si>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</si>
  <si>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</si>
  <si>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</si>
  <si>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</si>
  <si>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</si>
  <si>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</si>
  <si>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</si>
  <si>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</si>
  <si>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</si>
  <si>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</si>
  <si>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</si>
  <si>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</si>
  <si>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</si>
  <si>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</si>
  <si>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</si>
  <si>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</si>
  <si>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</si>
  <si>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</si>
  <si>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</si>
  <si>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</si>
  <si>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</si>
  <si>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</si>
  <si>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</si>
  <si>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</si>
  <si>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</si>
  <si>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</si>
  <si>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</si>
  <si>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</si>
  <si>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</si>
  <si>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</si>
  <si>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</si>
  <si>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</si>
  <si>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</si>
  <si>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</si>
  <si>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</si>
  <si>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</si>
  <si>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</si>
  <si>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</si>
  <si>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</si>
  <si>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</si>
  <si>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</si>
  <si>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</si>
  <si>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</si>
  <si>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</si>
  <si>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</si>
  <si>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</si>
  <si>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</si>
  <si>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</si>
  <si>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</si>
  <si>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</si>
  <si>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</si>
  <si>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</si>
  <si>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</si>
  <si>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</si>
  <si>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</si>
  <si>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</si>
  <si>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</si>
  <si>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</si>
  <si>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</si>
  <si>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</si>
  <si>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</si>
  <si>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</si>
  <si>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</si>
  <si>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</si>
  <si>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</si>
  <si>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</si>
  <si>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</si>
  <si>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</si>
  <si>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</si>
  <si>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</si>
  <si>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</si>
  <si>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</si>
  <si>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</si>
  <si>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</si>
  <si>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</si>
  <si>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</si>
  <si>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</si>
  <si>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</si>
  <si>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</si>
  <si>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</si>
  <si>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</si>
  <si>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</si>
  <si>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</si>
  <si>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</si>
  <si>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</si>
  <si>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</si>
  <si>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</si>
  <si>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</si>
  <si>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</si>
  <si>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</si>
  <si>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</si>
  <si>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</si>
  <si>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</si>
  <si>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</si>
  <si>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</si>
  <si>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</si>
  <si>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</si>
  <si>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</si>
  <si>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</si>
  <si>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</si>
  <si>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</si>
  <si>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</si>
  <si>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</si>
  <si>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</si>
  <si>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</si>
  <si>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</si>
  <si>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</si>
  <si>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</si>
  <si>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</si>
  <si>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</si>
  <si>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</si>
  <si>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</si>
  <si>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</si>
  <si>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</si>
  <si>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</si>
  <si>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</si>
  <si>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</si>
  <si>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</si>
  <si>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</si>
  <si>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</si>
  <si>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</si>
  <si>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</si>
  <si>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</si>
  <si>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</si>
  <si>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</si>
  <si>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</si>
  <si>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</si>
  <si>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</si>
  <si>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</si>
  <si>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</si>
  <si>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</si>
  <si>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</si>
  <si>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</si>
  <si>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</si>
  <si>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</si>
  <si>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</si>
  <si>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</si>
  <si>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</si>
  <si>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</si>
  <si>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</si>
  <si>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</si>
  <si>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</si>
  <si>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</si>
  <si>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</si>
  <si>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</si>
  <si>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</si>
  <si>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</si>
  <si>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</si>
  <si>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</si>
  <si>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</si>
  <si>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</si>
  <si>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</si>
  <si>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</si>
  <si>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</si>
  <si>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</si>
  <si>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</si>
  <si>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</si>
  <si>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</si>
  <si>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</si>
  <si>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</si>
  <si>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</si>
  <si>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</si>
  <si>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</si>
  <si>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</si>
  <si>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</si>
  <si>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</si>
  <si>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</si>
  <si>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</si>
  <si>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</si>
  <si>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</si>
  <si>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</si>
  <si>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</si>
  <si>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</si>
  <si>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</si>
  <si>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</si>
  <si>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</si>
  <si>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</si>
  <si>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</si>
  <si>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</si>
  <si>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</si>
  <si>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</si>
  <si>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</si>
  <si>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</si>
  <si>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</si>
  <si>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</si>
  <si>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</si>
  <si>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</si>
  <si>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</si>
  <si>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</si>
  <si>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</si>
  <si>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</si>
  <si>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</si>
  <si>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</si>
  <si>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</si>
  <si>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</si>
  <si>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</si>
  <si>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</si>
  <si>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</si>
  <si>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</si>
  <si>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</si>
  <si>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</si>
  <si>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</si>
  <si>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</si>
  <si>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</si>
  <si>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</si>
  <si>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</si>
  <si>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</si>
  <si>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</si>
  <si>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</si>
  <si>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</si>
  <si>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</si>
  <si>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</si>
  <si>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</si>
  <si>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</si>
  <si>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</si>
  <si>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</si>
  <si>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</si>
  <si>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</si>
  <si>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</si>
  <si>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</si>
  <si>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</si>
  <si>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</si>
  <si>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</si>
  <si>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</si>
  <si>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</si>
  <si>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</si>
  <si>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</si>
  <si>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</si>
  <si>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</si>
  <si>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</si>
  <si>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</si>
  <si>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</si>
  <si>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</si>
  <si>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</si>
  <si>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</si>
  <si>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</si>
  <si>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</si>
  <si>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</si>
  <si>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</si>
  <si>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</si>
  <si>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</si>
  <si>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</si>
  <si>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</si>
  <si>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</si>
  <si>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</si>
  <si>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</si>
  <si>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</si>
  <si>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</si>
  <si>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</si>
  <si>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</si>
  <si>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</si>
  <si>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</si>
  <si>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</si>
  <si>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</si>
  <si>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</si>
  <si>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</si>
  <si>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</si>
  <si>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</si>
  <si>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</si>
  <si>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</si>
  <si>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</si>
  <si>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</si>
  <si>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</si>
  <si>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</si>
  <si>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</si>
  <si>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</si>
  <si>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</si>
  <si>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</si>
  <si>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</si>
  <si>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</si>
  <si>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</si>
  <si>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</si>
  <si>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</si>
  <si>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</si>
  <si>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</si>
  <si>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</si>
  <si>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</si>
  <si>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</si>
  <si>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</si>
  <si>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</si>
  <si>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</si>
  <si>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</si>
  <si>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</si>
  <si>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</si>
  <si>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</si>
  <si>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</si>
  <si>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</si>
  <si>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</si>
  <si>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</si>
  <si>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</si>
  <si>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</si>
  <si>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</si>
  <si>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</si>
  <si>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</si>
  <si>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</si>
  <si>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</si>
  <si>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</si>
  <si>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</si>
  <si>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</si>
  <si>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</si>
  <si>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</si>
  <si>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</si>
  <si>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</si>
  <si>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</si>
  <si>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</si>
  <si>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</si>
  <si>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</si>
  <si>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</si>
  <si>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</si>
  <si>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</si>
  <si>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</si>
  <si>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</si>
  <si>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</si>
  <si>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</si>
  <si>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</si>
  <si>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</si>
  <si>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</si>
  <si>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</si>
  <si>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</si>
  <si>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</si>
  <si>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</si>
  <si>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</si>
  <si>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</si>
  <si>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</si>
  <si>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</si>
  <si>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</si>
  <si>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</si>
  <si>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</si>
  <si>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</si>
  <si>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</si>
  <si>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</si>
  <si>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</si>
  <si>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</si>
  <si>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</si>
  <si>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</si>
  <si>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</si>
  <si>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</si>
  <si>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</si>
  <si>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</si>
  <si>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</si>
  <si>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</si>
  <si>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</si>
  <si>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</si>
  <si>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</si>
  <si>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</si>
  <si>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</si>
  <si>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</si>
  <si>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</si>
  <si>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</si>
  <si>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</si>
  <si>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</si>
  <si>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</si>
  <si>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</si>
  <si>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</si>
  <si>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</si>
  <si>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</si>
  <si>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</si>
  <si>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</si>
  <si>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</si>
  <si>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</si>
  <si>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</si>
  <si>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</si>
  <si>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</si>
  <si>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</si>
  <si>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</si>
  <si>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</si>
  <si>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</si>
  <si>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</si>
  <si>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</si>
  <si>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</si>
  <si>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</si>
  <si>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</si>
  <si>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</si>
  <si>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</si>
  <si>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</si>
  <si>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</si>
  <si>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</si>
  <si>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</si>
  <si>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</si>
  <si>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</si>
  <si>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</si>
  <si>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</si>
  <si>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</si>
  <si>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</si>
  <si>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</si>
  <si>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</si>
  <si>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</si>
  <si>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</si>
  <si>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</si>
  <si>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</si>
  <si>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</si>
  <si>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</si>
  <si>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</si>
  <si>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</si>
  <si>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</si>
  <si>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</si>
  <si>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</si>
  <si>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</si>
  <si>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</si>
  <si>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</si>
  <si>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</si>
  <si>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</si>
  <si>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</si>
  <si>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</si>
  <si>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</si>
  <si>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</si>
  <si>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</si>
  <si>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</si>
  <si>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</si>
  <si>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</si>
  <si>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</si>
  <si>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</si>
  <si>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</si>
  <si>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</si>
  <si>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</si>
  <si>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</si>
  <si>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</si>
  <si>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</si>
  <si>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</si>
  <si>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</si>
  <si>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</si>
  <si>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</si>
  <si>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</si>
  <si>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</si>
  <si>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</si>
  <si>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</si>
  <si>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</si>
  <si>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</si>
  <si>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</si>
  <si>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</si>
  <si>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</si>
  <si>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</si>
  <si>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</si>
  <si>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</si>
  <si>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</si>
  <si>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</si>
  <si>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</si>
  <si>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</si>
  <si>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</si>
  <si>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</si>
  <si>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</si>
  <si>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</si>
  <si>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</si>
  <si>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</si>
  <si>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</si>
  <si>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</si>
  <si>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</si>
  <si>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</si>
  <si>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</si>
  <si>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</si>
  <si>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</si>
  <si>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</si>
  <si>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</si>
  <si>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</si>
  <si>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</si>
  <si>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</si>
  <si>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</si>
  <si>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</si>
  <si>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</si>
  <si>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</si>
  <si>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</si>
  <si>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</si>
  <si>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</si>
  <si>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</si>
  <si>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</si>
  <si>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</si>
  <si>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</si>
  <si>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</si>
  <si>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</si>
  <si>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</si>
  <si>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</si>
  <si>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</si>
  <si>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</si>
  <si>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</si>
  <si>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</si>
  <si>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</si>
  <si>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</si>
  <si>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</si>
  <si>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</si>
  <si>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</si>
  <si>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</si>
  <si>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</si>
  <si>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</si>
  <si>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</si>
  <si>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</si>
  <si>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</si>
  <si>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</si>
  <si>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</si>
  <si>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</si>
  <si>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</si>
  <si>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</si>
  <si>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</si>
  <si>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</si>
  <si>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</si>
  <si>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</si>
  <si>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</si>
  <si>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</si>
  <si>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</si>
  <si>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</si>
  <si>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</si>
  <si>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</si>
  <si>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</si>
  <si>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</si>
  <si>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</si>
  <si>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</si>
  <si>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</si>
  <si>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</si>
  <si>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</si>
  <si>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</si>
  <si>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</si>
  <si>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</si>
  <si>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</si>
  <si>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</si>
  <si>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</si>
  <si>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</si>
  <si>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</si>
  <si>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</si>
  <si>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</si>
  <si>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</si>
  <si>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</si>
  <si>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</si>
  <si>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</si>
  <si>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</si>
  <si>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</si>
  <si>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</si>
  <si>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</si>
  <si>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</si>
  <si>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</si>
  <si>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</si>
  <si>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</si>
  <si>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</si>
  <si>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</si>
  <si>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</si>
  <si>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</si>
  <si>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</si>
  <si>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</si>
  <si>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</si>
  <si>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</si>
  <si>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</si>
  <si>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</si>
  <si>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</si>
  <si>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</si>
  <si>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</si>
  <si>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</si>
  <si>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</si>
  <si>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</si>
  <si>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</si>
  <si>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</si>
  <si>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</si>
  <si>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</si>
  <si>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</si>
  <si>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</si>
  <si>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</si>
  <si>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</si>
  <si>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</si>
  <si>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</si>
  <si>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</si>
  <si>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</si>
  <si>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</si>
  <si>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</si>
  <si>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</si>
  <si>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</si>
  <si>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</si>
  <si>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</si>
  <si>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</si>
  <si>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</si>
  <si>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</si>
  <si>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</si>
  <si>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</si>
  <si>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</si>
  <si>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</si>
  <si>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</si>
  <si>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</si>
  <si>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</si>
  <si>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</si>
  <si>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</si>
  <si>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</si>
  <si>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</si>
  <si>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</si>
  <si>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</si>
  <si>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</si>
  <si>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</si>
  <si>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</si>
  <si>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</si>
  <si>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</si>
  <si>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</si>
  <si>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</si>
  <si>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</si>
  <si>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</si>
  <si>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</si>
  <si>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</si>
  <si>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</si>
  <si>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</si>
  <si>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</si>
  <si>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</si>
  <si>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</si>
  <si>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</si>
  <si>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</si>
  <si>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</si>
  <si>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</si>
  <si>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</si>
  <si>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</si>
  <si>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</si>
  <si>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</si>
  <si>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</si>
  <si>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</si>
  <si>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</si>
  <si>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</si>
  <si>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</si>
  <si>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</si>
  <si>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</si>
  <si>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</si>
  <si>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</si>
  <si>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</si>
  <si>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</si>
  <si>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</si>
  <si>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</si>
  <si>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</si>
  <si>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</si>
  <si>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</si>
  <si>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</si>
  <si>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</si>
  <si>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</si>
  <si>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</si>
  <si>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</si>
  <si>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</si>
  <si>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</si>
  <si>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</si>
  <si>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</si>
  <si>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</si>
  <si>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</si>
  <si>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</si>
  <si>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</si>
  <si>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</si>
  <si>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</si>
  <si>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</si>
  <si>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</si>
  <si>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</si>
  <si>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</si>
  <si>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</si>
  <si>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</si>
  <si>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</si>
  <si>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</si>
  <si>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</si>
  <si>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</si>
  <si>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</si>
  <si>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</si>
  <si>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</si>
  <si>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</si>
  <si>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</si>
  <si>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</si>
  <si>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</si>
  <si>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</si>
  <si>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</si>
  <si>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</si>
  <si>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</si>
  <si>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</si>
  <si>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</si>
  <si>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</si>
  <si>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</si>
  <si>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</si>
  <si>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</si>
  <si>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</si>
  <si>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</si>
  <si>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</si>
  <si>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</si>
  <si>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</si>
  <si>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</si>
  <si>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</si>
  <si>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</si>
  <si>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</si>
  <si>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</si>
  <si>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</si>
  <si>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</si>
  <si>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</si>
  <si>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</si>
  <si>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</si>
  <si>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</si>
  <si>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</si>
  <si>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</si>
  <si>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</si>
  <si>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</si>
  <si>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</si>
  <si>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</si>
  <si>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</si>
  <si>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</si>
  <si>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</si>
  <si>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</si>
  <si>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</si>
  <si>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</si>
  <si>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</si>
  <si>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</si>
  <si>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</si>
  <si>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</si>
  <si>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</si>
  <si>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</si>
  <si>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</si>
  <si>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</si>
  <si>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</si>
  <si>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</si>
  <si>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</si>
  <si>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</si>
  <si>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</si>
  <si>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</si>
  <si>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</si>
  <si>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</si>
  <si>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</si>
  <si>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</si>
  <si>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</si>
  <si>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</si>
  <si>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</si>
  <si>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</si>
  <si>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</si>
  <si>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</si>
  <si>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</si>
  <si>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</si>
  <si>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</si>
  <si>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</si>
  <si>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</si>
  <si>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</si>
  <si>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</si>
  <si>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</si>
  <si>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</si>
  <si>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</si>
  <si>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</si>
  <si>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</si>
  <si>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</si>
  <si>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</si>
  <si>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</si>
  <si>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</si>
  <si>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</si>
  <si>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</si>
  <si>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</si>
  <si>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</si>
  <si>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</si>
  <si>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</si>
  <si>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</si>
  <si>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</si>
  <si>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</si>
  <si>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</si>
  <si>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</si>
  <si>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</si>
  <si>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</si>
  <si>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</si>
  <si>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</si>
  <si>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</si>
  <si>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</si>
  <si>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</si>
  <si>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</si>
  <si>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</si>
  <si>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</si>
  <si>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</si>
  <si>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</si>
  <si>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</si>
  <si>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</si>
  <si>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</si>
  <si>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</si>
  <si>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</si>
  <si>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</si>
  <si>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</si>
  <si>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</si>
  <si>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</si>
  <si>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</si>
  <si>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</si>
  <si>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</si>
  <si>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</si>
  <si>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</si>
  <si>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</si>
  <si>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</si>
  <si>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</si>
  <si>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</si>
  <si>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</si>
  <si>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</si>
  <si>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</si>
  <si>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</si>
  <si>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</si>
  <si>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</si>
  <si>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</si>
  <si>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</si>
  <si>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</si>
  <si>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</si>
  <si>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</si>
  <si>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</si>
  <si>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</si>
  <si>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</si>
  <si>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</si>
  <si>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</si>
  <si>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</si>
  <si>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</si>
  <si>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</si>
  <si>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</si>
  <si>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</si>
  <si>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</si>
  <si>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</si>
  <si>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</si>
  <si>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</si>
  <si>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</si>
  <si>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</si>
  <si>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</si>
  <si>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</si>
  <si>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</si>
  <si>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</si>
  <si>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</si>
  <si>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</si>
  <si>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</si>
  <si>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</si>
  <si>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</si>
  <si>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</si>
  <si>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</si>
  <si>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</si>
  <si>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</si>
  <si>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</si>
  <si>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</si>
  <si>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</si>
  <si>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</si>
  <si>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</si>
  <si>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</si>
  <si>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</si>
  <si>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</si>
  <si>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</si>
  <si>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</si>
  <si>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</si>
  <si>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</si>
  <si>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</si>
  <si>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</si>
  <si>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</si>
  <si>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</si>
  <si>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</si>
  <si>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</si>
  <si>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</si>
  <si>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</si>
  <si>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</si>
  <si>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</si>
  <si>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</si>
  <si>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</si>
  <si>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</si>
  <si>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</si>
  <si>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</si>
  <si>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</si>
  <si>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</si>
  <si>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</si>
  <si>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</si>
  <si>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</si>
  <si>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</si>
  <si>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</si>
  <si>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</si>
  <si>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</si>
  <si>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</si>
  <si>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</si>
  <si>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</si>
  <si>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</si>
  <si>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</si>
  <si>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</si>
  <si>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</si>
  <si>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</si>
  <si>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</si>
  <si>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</si>
  <si>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</si>
  <si>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</si>
  <si>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</si>
  <si>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</si>
  <si>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</si>
  <si>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</si>
  <si>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</si>
  <si>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</si>
  <si>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</si>
  <si>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</si>
  <si>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</si>
  <si>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</si>
  <si>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</si>
  <si>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</si>
  <si>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</si>
  <si>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</si>
  <si>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</si>
  <si>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</si>
  <si>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</si>
  <si>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</si>
  <si>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</si>
  <si>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</si>
  <si>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</si>
  <si>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</si>
  <si>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</si>
  <si>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</si>
  <si>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</si>
  <si>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</si>
  <si>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</si>
  <si>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</si>
  <si>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</si>
  <si>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</si>
  <si>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</si>
  <si>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</si>
  <si>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</si>
  <si>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</si>
  <si>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</si>
  <si>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</si>
  <si>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</si>
  <si>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</si>
  <si>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</si>
  <si>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</si>
  <si>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</si>
  <si>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</si>
  <si>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</si>
  <si>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</si>
  <si>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</si>
  <si>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</si>
  <si>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</si>
  <si>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</si>
  <si>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</si>
  <si>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</si>
  <si>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</si>
  <si>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</si>
  <si>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</si>
  <si>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</si>
  <si>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</si>
  <si>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</si>
  <si>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</si>
  <si>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</si>
  <si>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</si>
  <si>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</si>
  <si>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</si>
  <si>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</si>
  <si>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</si>
  <si>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</si>
  <si>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</si>
  <si>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</si>
  <si>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</si>
  <si>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</si>
  <si>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</si>
  <si>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</si>
  <si>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</si>
  <si>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</si>
  <si>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</si>
  <si>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</si>
  <si>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</si>
  <si>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</si>
  <si>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</si>
  <si>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</si>
  <si>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</si>
  <si>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</si>
  <si>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</si>
  <si>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</si>
  <si>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</si>
  <si>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</si>
  <si>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</si>
  <si>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</si>
  <si>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</si>
  <si>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</si>
  <si>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</si>
  <si>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</si>
  <si>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</si>
  <si>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</si>
  <si>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</si>
  <si>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</si>
  <si>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</si>
  <si>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</si>
  <si>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</si>
  <si>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</si>
  <si>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</si>
  <si>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</si>
  <si>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</si>
  <si>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</si>
  <si>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</si>
  <si>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</si>
  <si>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</si>
  <si>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</si>
  <si>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</si>
  <si>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</si>
  <si>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</si>
  <si>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</si>
  <si>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</si>
  <si>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</si>
  <si>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</si>
  <si>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</si>
  <si>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</si>
  <si>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</si>
  <si>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</si>
  <si>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</si>
  <si>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</si>
  <si>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</si>
  <si>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</si>
  <si>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</si>
  <si>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</si>
  <si>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</si>
  <si>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</si>
  <si>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</si>
  <si>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</si>
  <si>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</si>
  <si>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</si>
  <si>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</si>
  <si>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</si>
  <si>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</si>
  <si>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</si>
  <si>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</si>
  <si>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</si>
  <si>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</si>
  <si>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</si>
  <si>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</si>
  <si>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</si>
  <si>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</si>
  <si>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</si>
  <si>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</si>
  <si>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</si>
  <si>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</si>
  <si>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</si>
  <si>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</si>
  <si>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</si>
  <si>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</si>
  <si>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</si>
  <si>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</si>
  <si>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</si>
  <si>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</si>
  <si>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</si>
  <si>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</si>
  <si>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</si>
  <si>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</si>
  <si>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</si>
  <si>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</si>
  <si>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</si>
  <si>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</si>
  <si>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</si>
  <si>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</si>
  <si>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</si>
  <si>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</si>
  <si>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</si>
  <si>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</si>
  <si>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</si>
  <si>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</si>
  <si>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</si>
  <si>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</si>
  <si>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</si>
  <si>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</si>
  <si>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</si>
  <si>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</si>
  <si>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</si>
  <si>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</si>
  <si>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</si>
  <si>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</si>
  <si>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</si>
  <si>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</si>
  <si>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</si>
  <si>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</si>
  <si>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</si>
  <si>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</si>
  <si>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</si>
  <si>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</si>
  <si>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</si>
  <si>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</si>
  <si>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</si>
  <si>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</si>
  <si>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</si>
  <si>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</si>
  <si>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</si>
  <si>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</si>
  <si>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</si>
  <si>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</si>
  <si>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</si>
  <si>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</si>
  <si>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</si>
  <si>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</si>
  <si>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</si>
  <si>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</si>
  <si>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</si>
  <si>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</si>
  <si>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</si>
  <si>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</si>
  <si>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</si>
  <si>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</si>
  <si>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</si>
  <si>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</si>
  <si>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</si>
  <si>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</si>
  <si>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</si>
  <si>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</si>
  <si>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</si>
  <si>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</si>
  <si>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</si>
  <si>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</si>
  <si>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</si>
  <si>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</si>
  <si>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</si>
  <si>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</si>
  <si>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</si>
  <si>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</si>
  <si>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</si>
  <si>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</si>
  <si>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</si>
  <si>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</si>
  <si>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</si>
  <si>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</si>
  <si>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</si>
  <si>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</si>
  <si>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</si>
  <si>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</si>
  <si>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</si>
  <si>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</si>
  <si>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</si>
  <si>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</si>
  <si>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</si>
  <si>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</si>
  <si>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</si>
  <si>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</si>
  <si>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</si>
  <si>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</si>
  <si>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</si>
  <si>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</si>
  <si>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</si>
  <si>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</si>
  <si>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</si>
  <si>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</si>
  <si>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</si>
  <si>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</si>
  <si>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</si>
  <si>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</si>
  <si>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</si>
  <si>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</si>
  <si>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</si>
  <si>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</si>
  <si>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</si>
  <si>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</si>
  <si>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</si>
  <si>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</si>
  <si>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</si>
  <si>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</si>
  <si>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</si>
  <si>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</si>
  <si>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</si>
  <si>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</si>
  <si>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</si>
  <si>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</si>
  <si>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</si>
  <si>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</si>
  <si>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</si>
  <si>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</si>
  <si>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</si>
  <si>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</si>
  <si>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</si>
  <si>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</si>
  <si>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</si>
  <si>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</si>
  <si>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</si>
  <si>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</si>
  <si>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</si>
  <si>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</si>
  <si>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</si>
  <si>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</si>
  <si>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</si>
  <si>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</si>
  <si>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</si>
  <si>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</si>
  <si>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</si>
  <si>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</si>
  <si>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</si>
  <si>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</si>
  <si>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</si>
  <si>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</si>
  <si>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</si>
  <si>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</si>
  <si>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</si>
  <si>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</si>
  <si>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</si>
  <si>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</si>
  <si>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</si>
  <si>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</si>
  <si>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</si>
  <si>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</si>
  <si>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</si>
  <si>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</si>
  <si>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</si>
  <si>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</si>
  <si>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</si>
  <si>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</si>
  <si>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</si>
  <si>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</si>
  <si>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</si>
  <si>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</si>
  <si>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</si>
  <si>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</si>
  <si>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</si>
  <si>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</si>
  <si>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</si>
  <si>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</si>
  <si>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</si>
  <si>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</si>
  <si>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</si>
  <si>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</si>
  <si>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</si>
  <si>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</si>
  <si>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</si>
  <si>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</si>
  <si>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</si>
  <si>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</si>
  <si>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</si>
  <si>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</si>
  <si>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</si>
  <si>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</si>
  <si>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</si>
  <si>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</si>
  <si>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</si>
  <si>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</si>
  <si>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</si>
  <si>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</si>
  <si>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</si>
  <si>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</si>
  <si>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</si>
  <si>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</si>
  <si>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</si>
  <si>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</si>
  <si>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</si>
  <si>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</si>
  <si>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</si>
  <si>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</si>
  <si>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</si>
  <si>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</si>
  <si>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</si>
  <si>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</si>
  <si>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</si>
  <si>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</si>
  <si>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</si>
  <si>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</si>
  <si>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</si>
  <si>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</si>
  <si>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</si>
  <si>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</si>
  <si>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</si>
  <si>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</si>
  <si>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</si>
  <si>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</si>
  <si>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</si>
  <si>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</si>
  <si>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</si>
  <si>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</si>
  <si>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</si>
  <si>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</si>
  <si>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</si>
  <si>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</si>
  <si>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</si>
  <si>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</si>
  <si>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</si>
  <si>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</si>
  <si>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</si>
  <si>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</si>
  <si>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</si>
  <si>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</si>
  <si>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</si>
  <si>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</si>
  <si>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</si>
  <si>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</si>
  <si>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</si>
  <si>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</si>
  <si>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</si>
  <si>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</si>
  <si>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</si>
  <si>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</si>
  <si>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</si>
  <si>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</si>
  <si>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</si>
  <si>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</si>
  <si>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</si>
  <si>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</si>
  <si>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</si>
  <si>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</si>
  <si>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</si>
  <si>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</si>
  <si>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</si>
  <si>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</si>
  <si>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</si>
  <si>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</si>
  <si>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</si>
  <si>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</si>
  <si>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</si>
  <si>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</si>
  <si>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</si>
  <si>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</si>
  <si>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</si>
  <si>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</si>
  <si>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</si>
  <si>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</si>
  <si>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</si>
  <si>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</si>
  <si>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</si>
  <si>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</si>
  <si>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</si>
  <si>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</si>
  <si>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</si>
  <si>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</si>
  <si>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</si>
  <si>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</si>
  <si>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</si>
  <si>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</si>
  <si>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</si>
  <si>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</si>
  <si>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</si>
  <si>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</si>
  <si>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</si>
  <si>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</si>
  <si>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</si>
  <si>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</si>
  <si>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</si>
  <si>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</si>
  <si>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</si>
  <si>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</si>
  <si>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</si>
  <si>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</si>
  <si>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</si>
  <si>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</si>
  <si>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</si>
  <si>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</si>
  <si>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</si>
  <si>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</si>
  <si>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</si>
  <si>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</si>
  <si>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</si>
  <si>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</si>
  <si>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</si>
  <si>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</si>
  <si>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</si>
  <si>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</si>
  <si>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</si>
  <si>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</si>
  <si>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</si>
  <si>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</si>
  <si>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</si>
  <si>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</si>
  <si>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</si>
  <si>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</si>
  <si>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</si>
  <si>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</si>
  <si>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</si>
  <si>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</si>
  <si>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</si>
  <si>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</si>
  <si>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</si>
  <si>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</si>
  <si>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</si>
  <si>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</si>
  <si>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</si>
  <si>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</si>
  <si>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</si>
  <si>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</si>
  <si>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</si>
  <si>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</si>
  <si>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</si>
  <si>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</si>
  <si>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</si>
  <si>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</si>
  <si>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</si>
  <si>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</si>
  <si>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</si>
  <si>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</si>
  <si>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</si>
  <si>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</si>
  <si>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</si>
  <si>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</si>
  <si>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</si>
  <si>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</si>
  <si>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</si>
  <si>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</si>
  <si>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</si>
  <si>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</si>
  <si>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</si>
  <si>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</si>
  <si>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</si>
  <si>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</si>
  <si>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</si>
  <si>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</si>
  <si>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</si>
  <si>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</si>
  <si>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</si>
  <si>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</si>
  <si>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</si>
  <si>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</si>
  <si>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</si>
  <si>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</si>
  <si>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</si>
  <si>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</si>
  <si>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</si>
  <si>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</si>
  <si>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</si>
  <si>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</si>
  <si>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</si>
  <si>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</si>
  <si>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</si>
  <si>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</si>
  <si>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</si>
  <si>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</si>
  <si>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</si>
  <si>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</si>
  <si>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</si>
  <si>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</si>
  <si>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</si>
  <si>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</si>
  <si>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</si>
  <si>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</si>
  <si>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</si>
  <si>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</si>
  <si>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</si>
  <si>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</si>
  <si>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</si>
  <si>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</si>
  <si>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</si>
  <si>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</si>
  <si>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</si>
  <si>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</si>
  <si>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</si>
  <si>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</si>
  <si>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</si>
  <si>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</si>
  <si>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</si>
  <si>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</si>
  <si>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</si>
  <si>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</si>
  <si>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</si>
  <si>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</si>
  <si>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</si>
  <si>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</si>
  <si>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</si>
  <si>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</si>
  <si>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</si>
  <si>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</si>
  <si>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</si>
  <si>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</si>
  <si>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</si>
  <si>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</si>
  <si>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</si>
  <si>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</si>
  <si>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</si>
  <si>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</si>
  <si>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</si>
  <si>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</si>
  <si>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</si>
  <si>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</si>
  <si>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</si>
  <si>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</si>
  <si>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</si>
  <si>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</si>
  <si>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</si>
  <si>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</si>
  <si>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</si>
  <si>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</si>
  <si>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</si>
  <si>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</si>
  <si>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</si>
  <si>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</si>
  <si>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</si>
  <si>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</si>
  <si>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</si>
  <si>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</si>
  <si>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</si>
  <si>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</si>
  <si>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</si>
  <si>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</si>
  <si>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</si>
  <si>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</si>
  <si>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</si>
  <si>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</si>
  <si>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</si>
  <si>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</si>
  <si>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</si>
  <si>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</si>
  <si>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</si>
  <si>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</si>
  <si>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</si>
  <si>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</si>
  <si>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</si>
  <si>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</si>
  <si>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</si>
  <si>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</si>
  <si>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</si>
  <si>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</si>
  <si>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</si>
  <si>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</si>
  <si>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</si>
  <si>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</si>
  <si>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</si>
  <si>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</si>
  <si>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</si>
  <si>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</si>
  <si>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</si>
  <si>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</si>
  <si>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</si>
  <si>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</si>
  <si>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</si>
  <si>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</si>
  <si>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</si>
  <si>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</si>
  <si>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</si>
  <si>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</si>
  <si>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</si>
  <si>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</si>
  <si>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</si>
  <si>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</si>
  <si>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</si>
  <si>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</si>
  <si>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</si>
  <si>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</si>
  <si>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</si>
  <si>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</si>
  <si>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</si>
  <si>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</si>
  <si>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</si>
  <si>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</si>
  <si>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</si>
  <si>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</si>
  <si>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</si>
  <si>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</si>
  <si>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</si>
  <si>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</si>
  <si>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</si>
  <si>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</si>
  <si>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</si>
  <si>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</si>
  <si>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</si>
  <si>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</si>
  <si>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</si>
  <si>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</si>
  <si>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</si>
  <si>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</si>
  <si>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</si>
  <si>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</si>
  <si>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</si>
  <si>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</si>
  <si>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</si>
  <si>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</si>
  <si>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</si>
  <si>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</si>
  <si>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</si>
  <si>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</si>
  <si>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</si>
  <si>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</si>
  <si>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</si>
  <si>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</si>
  <si>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</si>
  <si>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</si>
  <si>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</si>
  <si>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</si>
  <si>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</si>
  <si>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</si>
  <si>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</si>
  <si>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</si>
  <si>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</si>
  <si>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</si>
  <si>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</si>
  <si>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</si>
  <si>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</si>
  <si>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</si>
  <si>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</si>
  <si>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</si>
  <si>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</si>
  <si>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</si>
  <si>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</si>
  <si>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</si>
  <si>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</si>
  <si>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</si>
  <si>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</si>
  <si>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</si>
  <si>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</si>
  <si>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</si>
  <si>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</si>
  <si>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</si>
  <si>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</si>
  <si>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</si>
  <si>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</si>
  <si>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</si>
  <si>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</si>
  <si>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</si>
  <si>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</si>
  <si>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</si>
  <si>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</si>
  <si>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</si>
  <si>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</si>
  <si>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</si>
  <si>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</si>
  <si>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</si>
  <si>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</si>
  <si>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</si>
  <si>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</si>
  <si>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</si>
  <si>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</si>
  <si>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</si>
  <si>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</si>
  <si>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</si>
  <si>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</si>
  <si>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</si>
  <si>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</si>
  <si>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</si>
  <si>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</si>
  <si>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</si>
  <si>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</si>
  <si>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</si>
  <si>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</si>
  <si>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</si>
  <si>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</si>
  <si>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</si>
  <si>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</si>
  <si>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</si>
  <si>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</si>
  <si>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</si>
  <si>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</si>
  <si>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</si>
  <si>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</si>
  <si>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</si>
  <si>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</si>
  <si>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</si>
  <si>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</si>
  <si>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</si>
  <si>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</si>
  <si>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</si>
  <si>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</si>
  <si>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</si>
  <si>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</si>
  <si>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</si>
  <si>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</si>
  <si>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</si>
  <si>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</si>
  <si>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</si>
  <si>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</si>
  <si>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</si>
  <si>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</si>
  <si>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</si>
  <si>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</si>
  <si>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</si>
  <si>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</si>
  <si>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</si>
  <si>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</si>
  <si>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</si>
  <si>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</si>
  <si>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</si>
  <si>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</si>
  <si>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</si>
  <si>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</si>
  <si>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</si>
  <si>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</si>
  <si>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</si>
  <si>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</si>
  <si>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</si>
  <si>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</si>
  <si>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</si>
  <si>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</si>
  <si>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</si>
  <si>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</si>
  <si>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</si>
  <si>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</si>
  <si>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</si>
  <si>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</si>
  <si>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</si>
  <si>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</si>
  <si>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</si>
  <si>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</si>
  <si>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</si>
  <si>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</si>
  <si>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</si>
  <si>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</si>
  <si>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</si>
  <si>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</si>
  <si>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</si>
  <si>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</si>
  <si>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</si>
  <si>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</si>
  <si>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</si>
  <si>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</si>
  <si>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</si>
  <si>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</si>
  <si>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</si>
  <si>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</si>
  <si>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</si>
  <si>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</si>
  <si>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</si>
  <si>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</si>
  <si>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</si>
  <si>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</si>
  <si>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</si>
  <si>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</si>
  <si>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</si>
  <si>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</si>
  <si>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</si>
  <si>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</si>
  <si>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</si>
  <si>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</si>
  <si>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</si>
  <si>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</si>
  <si>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</si>
  <si>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</si>
  <si>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</si>
  <si>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</si>
  <si>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</si>
  <si>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</si>
  <si>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</si>
  <si>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</si>
  <si>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</si>
  <si>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</si>
  <si>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</si>
  <si>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</si>
  <si>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</si>
  <si>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</si>
  <si>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</si>
  <si>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</si>
  <si>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</si>
  <si>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</si>
  <si>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</si>
  <si>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</si>
  <si>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</si>
  <si>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</si>
  <si>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</si>
  <si>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</si>
  <si>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</si>
  <si>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</si>
  <si>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</si>
  <si>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</si>
  <si>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</si>
  <si>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</si>
  <si>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</si>
  <si>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</si>
  <si>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</si>
  <si>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</si>
  <si>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</si>
  <si>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</si>
  <si>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</si>
  <si>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</si>
  <si>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</si>
  <si>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</si>
  <si>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</si>
  <si>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</si>
  <si>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</si>
  <si>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</si>
  <si>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</si>
  <si>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</si>
  <si>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</si>
  <si>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</si>
  <si>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</si>
  <si>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</si>
  <si>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</si>
  <si>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</si>
  <si>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</si>
  <si>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</si>
  <si>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</si>
  <si>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</si>
  <si>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</si>
  <si>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</si>
  <si>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</si>
  <si>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</si>
  <si>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</si>
  <si>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</si>
  <si>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</si>
  <si>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</si>
  <si>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</si>
  <si>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</si>
  <si>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</si>
  <si>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</si>
  <si>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</si>
  <si>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</si>
  <si>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</si>
  <si>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</si>
  <si>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</si>
  <si>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</si>
  <si>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</si>
  <si>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</si>
  <si>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</si>
  <si>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</si>
  <si>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</si>
  <si>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</si>
  <si>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</si>
  <si>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</si>
  <si>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</si>
  <si>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</si>
  <si>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</si>
  <si>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</si>
  <si>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</si>
  <si>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</si>
  <si>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</si>
  <si>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</si>
  <si>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</si>
  <si>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</si>
  <si>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</si>
  <si>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</si>
  <si>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</si>
  <si>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</si>
  <si>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</si>
  <si>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</si>
  <si>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</si>
  <si>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</si>
  <si>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</si>
  <si>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</si>
  <si>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</si>
  <si>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</si>
  <si>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</si>
  <si>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</si>
  <si>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</si>
  <si>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</si>
  <si>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</si>
  <si>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</si>
  <si>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</si>
  <si>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</si>
  <si>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</si>
  <si>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</si>
  <si>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</si>
  <si>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</si>
  <si>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</si>
  <si>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</si>
  <si>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</si>
  <si>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</si>
  <si>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</si>
  <si>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</si>
  <si>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</si>
  <si>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</si>
  <si>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</si>
  <si>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</si>
  <si>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</si>
  <si>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</si>
  <si>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</si>
  <si>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</si>
  <si>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</si>
  <si>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</si>
  <si>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</si>
  <si>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</si>
  <si>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</si>
  <si>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</si>
  <si>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</si>
  <si>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</si>
  <si>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</si>
  <si>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</si>
  <si>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</si>
  <si>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</si>
  <si>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</si>
  <si>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</si>
  <si>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</si>
  <si>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</si>
  <si>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</si>
  <si>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</si>
  <si>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</si>
  <si>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</si>
  <si>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</si>
  <si>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</si>
  <si>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</si>
  <si>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</si>
  <si>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</si>
  <si>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</si>
  <si>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</si>
  <si>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</si>
  <si>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</si>
  <si>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</si>
  <si>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</si>
  <si>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</si>
  <si>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</si>
  <si>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</si>
  <si>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</si>
  <si>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</si>
  <si>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</si>
  <si>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</si>
  <si>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</si>
  <si>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</si>
  <si>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</si>
  <si>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</si>
  <si>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</si>
  <si>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</si>
  <si>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</si>
  <si>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</si>
  <si>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</si>
  <si>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</si>
  <si>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</si>
  <si>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</si>
  <si>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</si>
  <si>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</si>
  <si>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</si>
  <si>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</si>
  <si>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</si>
  <si>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</si>
  <si>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</si>
  <si>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</si>
  <si>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</si>
  <si>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</si>
  <si>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</si>
  <si>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</si>
  <si>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</si>
  <si>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</si>
  <si>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</si>
  <si>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</si>
  <si>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</si>
  <si>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</si>
  <si>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</si>
  <si>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</si>
  <si>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</si>
  <si>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</si>
  <si>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</si>
  <si>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</si>
  <si>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</si>
  <si>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</si>
  <si>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</si>
  <si>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</si>
  <si>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</si>
  <si>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</si>
  <si>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</si>
  <si>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</si>
  <si>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</si>
  <si>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</si>
  <si>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</si>
  <si>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</si>
  <si>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</si>
  <si>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</si>
  <si>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</si>
  <si>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</si>
  <si>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</si>
  <si>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</si>
  <si>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</si>
  <si>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</si>
  <si>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</si>
  <si>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</si>
  <si>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</si>
  <si>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</si>
  <si>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</si>
  <si>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</si>
  <si>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</si>
  <si>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</si>
  <si>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</si>
  <si>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</si>
  <si>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</si>
  <si>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</si>
  <si>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</si>
  <si>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</si>
  <si>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</si>
  <si>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</si>
  <si>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</si>
  <si>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</si>
  <si>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</si>
  <si>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</si>
  <si>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</si>
  <si>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</si>
  <si>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</si>
  <si>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</si>
  <si>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</si>
  <si>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</si>
  <si>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</si>
  <si>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</si>
  <si>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</si>
  <si>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</si>
  <si>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</si>
  <si>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</si>
  <si>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</si>
  <si>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</si>
  <si>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</si>
  <si>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</si>
  <si>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</si>
  <si>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</si>
  <si>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</si>
  <si>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</si>
  <si>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</si>
  <si>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</si>
  <si>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</si>
  <si>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</si>
  <si>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</si>
  <si>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</si>
  <si>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</si>
  <si>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</si>
  <si>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</si>
  <si>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</si>
  <si>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</si>
  <si>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</si>
  <si>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</si>
  <si>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</si>
  <si>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</si>
  <si>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</si>
  <si>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</si>
  <si>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</si>
  <si>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</si>
  <si>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</si>
  <si>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</si>
  <si>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</si>
  <si>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</si>
  <si>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</si>
  <si>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</si>
  <si>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</si>
  <si>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</si>
  <si>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</si>
  <si>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</si>
  <si>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</si>
  <si>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</si>
  <si>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</si>
  <si>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</si>
  <si>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</si>
  <si>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</si>
  <si>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</si>
  <si>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</si>
  <si>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</si>
  <si>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</si>
  <si>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</si>
  <si>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</si>
  <si>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</si>
  <si>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</si>
  <si>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</si>
  <si>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</si>
  <si>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</si>
  <si>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</si>
  <si>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</si>
  <si>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</si>
  <si>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</si>
  <si>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</si>
  <si>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</si>
  <si>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</si>
  <si>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</si>
  <si>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</si>
  <si>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</si>
  <si>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</si>
  <si>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</si>
  <si>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</si>
  <si>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</si>
  <si>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</si>
  <si>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</si>
  <si>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</si>
  <si>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</si>
  <si>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</si>
  <si>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</si>
  <si>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</si>
  <si>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</si>
  <si>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</si>
  <si>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</si>
  <si>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</si>
  <si>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</si>
  <si>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</si>
  <si>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</si>
  <si>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</si>
  <si>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</si>
  <si>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</si>
  <si>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</si>
  <si>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</si>
  <si>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</si>
  <si>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</si>
  <si>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</si>
  <si>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</si>
  <si>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</si>
  <si>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</si>
  <si>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</si>
  <si>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</si>
  <si>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</si>
  <si>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</si>
  <si>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</si>
  <si>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</si>
  <si>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</si>
  <si>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</si>
  <si>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</si>
  <si>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</si>
  <si>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</si>
  <si>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</si>
  <si>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</si>
  <si>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</si>
  <si>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</si>
  <si>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</si>
  <si>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</si>
  <si>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</si>
  <si>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</si>
  <si>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</si>
  <si>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</si>
  <si>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</si>
  <si>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</si>
  <si>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</si>
  <si>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</si>
  <si>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</si>
  <si>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</si>
  <si>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</si>
  <si>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</si>
  <si>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</si>
  <si>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</si>
  <si>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</si>
  <si>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</si>
  <si>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</si>
  <si>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</si>
  <si>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</si>
  <si>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</si>
  <si>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</si>
  <si>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</si>
  <si>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</si>
  <si>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</si>
  <si>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</si>
  <si>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</si>
  <si>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</si>
  <si>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</si>
  <si>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</si>
  <si>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</si>
  <si>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</si>
  <si>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</si>
  <si>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</si>
  <si>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</si>
  <si>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</si>
  <si>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</si>
  <si>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</si>
  <si>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</si>
  <si>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</si>
  <si>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</si>
  <si>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</si>
  <si>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</si>
  <si>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</si>
  <si>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</si>
  <si>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</si>
  <si>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</si>
  <si>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</si>
  <si>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</si>
  <si>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</si>
  <si>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</si>
  <si>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</si>
  <si>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</si>
  <si>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</si>
  <si>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</si>
  <si>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</si>
  <si>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</si>
  <si>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</si>
  <si>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</si>
  <si>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</si>
  <si>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</si>
  <si>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</si>
  <si>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</si>
  <si>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</si>
  <si>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</si>
  <si>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</si>
  <si>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</si>
  <si>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</si>
  <si>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</si>
  <si>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</si>
  <si>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</si>
  <si>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</si>
  <si>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</si>
  <si>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</si>
  <si>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</si>
  <si>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</si>
  <si>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</si>
  <si>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</si>
  <si>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</si>
  <si>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</si>
  <si>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</si>
  <si>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</si>
  <si>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</si>
  <si>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</si>
  <si>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</si>
  <si>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</si>
  <si>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</si>
  <si>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</si>
  <si>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</si>
  <si>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</si>
  <si>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</si>
  <si>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</si>
  <si>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</si>
  <si>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</si>
  <si>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</si>
  <si>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</si>
  <si>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</si>
  <si>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</si>
  <si>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</si>
  <si>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</si>
  <si>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</si>
  <si>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</si>
  <si>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</si>
  <si>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</si>
  <si>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</si>
  <si>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</si>
  <si>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</si>
  <si>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</si>
  <si>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</si>
  <si>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</si>
  <si>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</si>
  <si>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</si>
  <si>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</si>
  <si>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</si>
  <si>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</si>
  <si>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</si>
  <si>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</si>
  <si>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</si>
  <si>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</si>
  <si>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</si>
  <si>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</si>
  <si>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</si>
  <si>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</si>
  <si>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</si>
  <si>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</si>
  <si>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</si>
  <si>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</si>
  <si>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</si>
  <si>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</si>
  <si>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</si>
  <si>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</si>
  <si>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</si>
  <si>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</si>
  <si>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</si>
  <si>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</si>
  <si>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</si>
  <si>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</si>
  <si>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</si>
  <si>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</si>
  <si>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</si>
  <si>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</si>
  <si>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</si>
  <si>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</si>
  <si>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</si>
  <si>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</si>
  <si>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</si>
  <si>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</si>
  <si>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</si>
  <si>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</si>
  <si>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</si>
  <si>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</si>
  <si>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</si>
  <si>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</si>
  <si>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</si>
  <si>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</si>
  <si>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</si>
  <si>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</si>
  <si>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</si>
  <si>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</si>
  <si>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</si>
  <si>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</si>
  <si>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</si>
  <si>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</si>
  <si>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</si>
  <si>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</si>
  <si>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</si>
  <si>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</si>
  <si>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</si>
  <si>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</si>
  <si>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</si>
  <si>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</si>
  <si>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</si>
  <si>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</si>
  <si>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</si>
  <si>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</si>
  <si>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</si>
  <si>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</si>
  <si>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</si>
  <si>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</si>
  <si>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</si>
  <si>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</si>
  <si>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</si>
  <si>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</si>
  <si>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</si>
  <si>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</si>
  <si>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</si>
  <si>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</si>
  <si>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</si>
  <si>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</si>
  <si>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</si>
  <si>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</si>
  <si>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</si>
  <si>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</si>
  <si>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</si>
  <si>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</si>
  <si>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</si>
  <si>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</si>
  <si>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</si>
  <si>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</si>
  <si>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</si>
  <si>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</si>
  <si>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</si>
  <si>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</si>
  <si>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</si>
  <si>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</si>
  <si>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</si>
  <si>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</si>
  <si>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</si>
  <si>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</si>
  <si>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</si>
  <si>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</si>
  <si>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</si>
  <si>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</si>
  <si>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</si>
  <si>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</si>
  <si>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</si>
  <si>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</si>
  <si>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</si>
  <si>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</si>
  <si>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</si>
  <si>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</si>
  <si>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</si>
  <si>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</si>
  <si>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</si>
  <si>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</si>
  <si>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</si>
  <si>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</si>
  <si>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</si>
  <si>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</si>
  <si>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</si>
  <si>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</si>
  <si>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</si>
  <si>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</si>
  <si>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</si>
  <si>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</si>
  <si>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</si>
  <si>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</si>
  <si>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</si>
  <si>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</si>
  <si>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</si>
  <si>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</si>
  <si>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</si>
  <si>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</si>
  <si>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</si>
  <si>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</si>
  <si>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</si>
  <si>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</si>
  <si>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</si>
  <si>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</si>
  <si>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</si>
  <si>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</si>
  <si>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</si>
  <si>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</si>
  <si>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</si>
  <si>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</si>
  <si>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</si>
  <si>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</si>
  <si>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</si>
  <si>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</si>
  <si>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</si>
  <si>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</si>
  <si>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</si>
  <si>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</si>
  <si>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</si>
  <si>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</si>
  <si>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</si>
  <si>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</si>
  <si>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</si>
  <si>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</si>
  <si>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</si>
  <si>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</si>
  <si>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</si>
  <si>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</si>
  <si>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</si>
  <si>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</si>
  <si>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</si>
  <si>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</si>
  <si>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</si>
  <si>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</si>
  <si>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</si>
  <si>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</si>
  <si>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</si>
  <si>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</si>
  <si>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</si>
  <si>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</si>
  <si>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</si>
  <si>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</si>
  <si>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</si>
  <si>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</si>
  <si>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</si>
  <si>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</si>
  <si>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</si>
  <si>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</si>
  <si>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</si>
  <si>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</si>
  <si>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</si>
  <si>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</si>
  <si>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</si>
  <si>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</si>
  <si>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</si>
  <si>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</si>
  <si>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</si>
  <si>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</si>
  <si>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</si>
  <si>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</si>
  <si>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</si>
  <si>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</si>
  <si>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</si>
  <si>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</si>
  <si>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</si>
  <si>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</si>
  <si>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</si>
  <si>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</si>
  <si>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</si>
  <si>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</si>
  <si>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</si>
  <si>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</si>
  <si>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</si>
  <si>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</si>
  <si>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</si>
  <si>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</si>
  <si>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</si>
  <si>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</si>
  <si>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</si>
  <si>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</si>
  <si>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</si>
  <si>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</si>
  <si>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</si>
  <si>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</si>
  <si>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</si>
  <si>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</si>
  <si>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</si>
  <si>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</si>
  <si>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</si>
  <si>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</si>
  <si>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</si>
  <si>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</si>
  <si>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</si>
  <si>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</si>
  <si>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</si>
  <si>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</si>
  <si>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</si>
  <si>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</si>
  <si>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</si>
  <si>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</si>
  <si>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</si>
  <si>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</si>
  <si>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</si>
  <si>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</si>
  <si>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</si>
  <si>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</si>
  <si>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</si>
  <si>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</si>
  <si>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</si>
  <si>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</si>
  <si>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</si>
  <si>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</si>
  <si>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</si>
  <si>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</si>
  <si>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</si>
  <si>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</si>
  <si>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</si>
  <si>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</si>
  <si>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</si>
  <si>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</si>
  <si>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</si>
  <si>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</si>
  <si>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</si>
  <si>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</si>
  <si>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</si>
  <si>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</si>
  <si>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</si>
  <si>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</si>
  <si>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</si>
  <si>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</si>
  <si>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</si>
  <si>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</si>
  <si>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</si>
  <si>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</si>
  <si>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</si>
  <si>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</si>
  <si>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</si>
  <si>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</si>
  <si>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</si>
  <si>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</si>
  <si>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</si>
  <si>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</si>
  <si>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</si>
  <si>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</si>
  <si>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</si>
  <si>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</si>
  <si>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</si>
  <si>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</si>
  <si>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</si>
  <si>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</si>
  <si>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</si>
  <si>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</si>
  <si>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</si>
  <si>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</si>
  <si>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</si>
  <si>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</si>
  <si>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</si>
  <si>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</si>
  <si>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</si>
  <si>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</si>
  <si>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</si>
  <si>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</si>
  <si>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</si>
  <si>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</si>
  <si>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</si>
  <si>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</si>
  <si>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</si>
  <si>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</si>
  <si>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</si>
  <si>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</si>
  <si>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</si>
  <si>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</si>
  <si>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</si>
  <si>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</si>
  <si>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</si>
  <si>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</si>
  <si>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</si>
  <si>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</si>
  <si>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</si>
  <si>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</si>
  <si>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</si>
  <si>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</si>
  <si>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</si>
  <si>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</si>
  <si>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</si>
  <si>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</si>
  <si>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</si>
  <si>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</si>
  <si>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</si>
  <si>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</si>
  <si>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</si>
  <si>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</si>
  <si>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</si>
  <si>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</si>
  <si>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</si>
  <si>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</si>
  <si>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</si>
  <si>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</si>
  <si>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</si>
  <si>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</si>
  <si>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</si>
  <si>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</si>
  <si>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</si>
  <si>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</si>
  <si>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</si>
  <si>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</si>
  <si>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</si>
  <si>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</si>
  <si>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</si>
  <si>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</si>
  <si>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</si>
  <si>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</si>
  <si>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</si>
  <si>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</si>
  <si>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</si>
  <si>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</si>
  <si>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</si>
  <si>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</si>
  <si>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</si>
  <si>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</si>
  <si>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</si>
  <si>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</si>
  <si>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</si>
  <si>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</si>
  <si>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</si>
  <si>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</si>
  <si>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</si>
  <si>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</si>
  <si>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</si>
  <si>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</si>
  <si>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</si>
  <si>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</si>
  <si>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</si>
  <si>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</si>
  <si>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</si>
  <si>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</si>
  <si>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</si>
  <si>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</si>
  <si>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</si>
  <si>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</si>
  <si>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</si>
  <si>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</si>
  <si>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</si>
  <si>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</si>
  <si>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</si>
  <si>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</si>
  <si>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</si>
  <si>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</si>
  <si>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</si>
  <si>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</si>
  <si>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</si>
  <si>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</si>
  <si>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</si>
  <si>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</si>
  <si>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</si>
  <si>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</si>
  <si>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</si>
  <si>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</si>
  <si>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</si>
  <si>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</si>
  <si>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</si>
  <si>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</si>
  <si>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</si>
  <si>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</si>
  <si>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</si>
  <si>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</si>
  <si>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</si>
  <si>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</si>
  <si>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</si>
  <si>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</si>
  <si>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</si>
  <si>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</si>
  <si>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</si>
  <si>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</si>
  <si>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</si>
  <si>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</si>
  <si>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</si>
  <si>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</si>
  <si>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</si>
  <si>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</si>
  <si>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</si>
  <si>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</si>
  <si>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</si>
  <si>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</si>
  <si>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</si>
  <si>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</si>
  <si>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</si>
  <si>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</si>
  <si>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</si>
  <si>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</si>
  <si>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</si>
  <si>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</si>
  <si>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</si>
  <si>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</si>
  <si>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</si>
  <si>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</si>
  <si>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</si>
  <si>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</si>
  <si>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</si>
  <si>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</si>
  <si>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</si>
  <si>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</si>
  <si>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</si>
  <si>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</si>
  <si>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</si>
  <si>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</si>
  <si>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</si>
  <si>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</si>
  <si>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</si>
  <si>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</si>
  <si>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</si>
  <si>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</si>
  <si>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</si>
  <si>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</si>
  <si>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</si>
  <si>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</si>
  <si>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</si>
  <si>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</si>
  <si>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</si>
  <si>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</si>
  <si>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</si>
  <si>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</si>
  <si>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</si>
  <si>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</si>
  <si>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</si>
  <si>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</si>
  <si>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</si>
  <si>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</si>
  <si>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</si>
  <si>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</si>
  <si>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</si>
  <si>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</si>
  <si>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</si>
  <si>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</si>
  <si>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</si>
  <si>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</si>
  <si>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</si>
  <si>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</si>
  <si>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</si>
  <si>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</si>
  <si>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</si>
  <si>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</si>
  <si>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</si>
  <si>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</si>
  <si>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</si>
  <si>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</si>
  <si>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</si>
  <si>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</si>
  <si>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</si>
  <si>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</si>
  <si>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</si>
  <si>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</si>
  <si>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</si>
  <si>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</si>
  <si>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</si>
  <si>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</si>
  <si>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</si>
  <si>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</si>
  <si>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</si>
  <si>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</si>
  <si>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</si>
  <si>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</si>
  <si>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</si>
  <si>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</si>
  <si>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</si>
  <si>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</si>
  <si>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</si>
  <si>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</si>
  <si>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</si>
  <si>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</si>
  <si>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</si>
  <si>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</si>
  <si>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</si>
  <si>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</si>
  <si>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</si>
  <si>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</si>
  <si>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</si>
  <si>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</si>
  <si>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</si>
  <si>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</si>
  <si>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</si>
  <si>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</si>
  <si>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</si>
  <si>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</si>
  <si>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</si>
  <si>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</si>
  <si>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</si>
  <si>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</si>
  <si>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</si>
  <si>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</si>
  <si>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</si>
  <si>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</si>
  <si>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</si>
  <si>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</si>
  <si>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</si>
  <si>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</si>
  <si>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</si>
  <si>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</si>
  <si>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</si>
  <si>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</si>
  <si>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</si>
  <si>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</si>
  <si>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</si>
  <si>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</si>
  <si>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</si>
  <si>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</si>
  <si>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</si>
  <si>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</si>
  <si>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</si>
  <si>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</si>
  <si>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</si>
  <si>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</si>
  <si>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</si>
  <si>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</si>
  <si>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</si>
  <si>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</si>
  <si>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</si>
  <si>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</si>
  <si>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</si>
  <si>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</si>
  <si>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</si>
  <si>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</si>
  <si>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</si>
  <si>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</si>
  <si>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</si>
  <si>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</si>
  <si>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</si>
  <si>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</si>
  <si>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</si>
  <si>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</si>
  <si>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</si>
  <si>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</si>
  <si>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</si>
  <si>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</si>
  <si>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</si>
  <si>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</si>
  <si>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</si>
  <si>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</si>
  <si>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</si>
  <si>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</si>
  <si>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</si>
  <si>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</si>
  <si>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</si>
  <si>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</si>
  <si>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</si>
  <si>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</si>
  <si>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</si>
  <si>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</si>
  <si>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</si>
  <si>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</si>
  <si>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</si>
  <si>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</si>
  <si>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</si>
  <si>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</si>
  <si>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</si>
  <si>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</si>
  <si>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</si>
  <si>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</si>
  <si>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</si>
  <si>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</si>
  <si>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</si>
  <si>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</si>
  <si>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</si>
  <si>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</si>
  <si>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</si>
  <si>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</si>
  <si>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</si>
  <si>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</si>
  <si>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</si>
  <si>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</si>
  <si>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</si>
  <si>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</si>
  <si>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</si>
  <si>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</si>
  <si>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</si>
  <si>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</si>
  <si>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</si>
  <si>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</si>
  <si>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</si>
  <si>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</si>
  <si>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</si>
  <si>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</si>
  <si>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</si>
  <si>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</si>
  <si>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</si>
  <si>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</si>
  <si>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</si>
  <si>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</si>
  <si>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</si>
  <si>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</si>
  <si>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</si>
  <si>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</si>
  <si>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</si>
  <si>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</si>
  <si>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</si>
  <si>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</si>
  <si>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</si>
  <si>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</si>
  <si>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</si>
  <si>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</si>
  <si>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</si>
  <si>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</si>
  <si>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</si>
  <si>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</si>
  <si>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</si>
  <si>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</si>
  <si>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</si>
  <si>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</si>
  <si>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</si>
  <si>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</si>
  <si>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</si>
  <si>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</si>
  <si>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</si>
  <si>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</si>
  <si>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</si>
  <si>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</si>
  <si>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</si>
  <si>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</si>
  <si>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</si>
  <si>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</si>
  <si>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</si>
  <si>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</si>
  <si>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</si>
  <si>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</si>
  <si>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</si>
  <si>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</si>
  <si>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</si>
  <si>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</si>
  <si>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</si>
  <si>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</si>
  <si>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</si>
  <si>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</si>
  <si>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</si>
  <si>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</si>
  <si>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</si>
  <si>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</si>
  <si>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</si>
  <si>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</si>
  <si>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</si>
  <si>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</si>
  <si>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</si>
  <si>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</si>
  <si>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</si>
  <si>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</si>
  <si>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</si>
  <si>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</si>
  <si>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</si>
  <si>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</si>
  <si>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</si>
  <si>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</si>
  <si>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</si>
  <si>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</si>
  <si>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</si>
  <si>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</si>
  <si>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</si>
  <si>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</si>
  <si>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</si>
  <si>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</si>
  <si>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</si>
  <si>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</si>
  <si>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</si>
  <si>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</si>
  <si>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</si>
  <si>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</si>
  <si>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</si>
  <si>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</si>
  <si>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</si>
  <si>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</si>
  <si>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</si>
  <si>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</si>
  <si>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</si>
  <si>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</si>
  <si>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</si>
  <si>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</si>
  <si>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</si>
  <si>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</si>
  <si>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</si>
  <si>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</si>
  <si>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</si>
  <si>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</si>
  <si>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</si>
  <si>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</si>
  <si>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</si>
  <si>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</si>
  <si>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</si>
  <si>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</si>
  <si>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</si>
  <si>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</si>
  <si>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</si>
  <si>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</si>
  <si>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</si>
  <si>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</si>
  <si>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</si>
  <si>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</si>
  <si>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</si>
  <si>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</si>
  <si>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</si>
  <si>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</si>
  <si>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</si>
  <si>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</si>
  <si>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</si>
  <si>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</si>
  <si>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</si>
  <si>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</si>
  <si>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</si>
  <si>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</si>
  <si>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</si>
  <si>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</si>
  <si>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</si>
  <si>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</si>
  <si>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</si>
  <si>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</si>
  <si>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</si>
  <si>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</si>
  <si>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</si>
  <si>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</si>
  <si>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</si>
  <si>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</si>
  <si>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</si>
  <si>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</si>
  <si>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</si>
  <si>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</si>
  <si>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</si>
  <si>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</si>
  <si>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</si>
  <si>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</si>
  <si>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</si>
  <si>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</si>
  <si>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</si>
  <si>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</si>
  <si>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</si>
  <si>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</si>
  <si>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</si>
  <si>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</si>
  <si>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</si>
  <si>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</si>
  <si>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</si>
  <si>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</si>
  <si>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</si>
  <si>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</si>
  <si>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</si>
  <si>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</si>
  <si>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</si>
  <si>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</si>
  <si>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</si>
  <si>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</si>
  <si>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</si>
  <si>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</si>
  <si>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</si>
  <si>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</si>
  <si>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</si>
  <si>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</si>
  <si>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</si>
  <si>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</si>
  <si>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</si>
  <si>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</si>
  <si>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</si>
  <si>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</si>
  <si>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</si>
  <si>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</si>
  <si>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</si>
  <si>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</si>
  <si>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</si>
  <si>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</si>
  <si>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</si>
  <si>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</si>
  <si>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</si>
  <si>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</si>
  <si>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</si>
  <si>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</si>
  <si>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</si>
  <si>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</si>
  <si>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</si>
  <si>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</si>
  <si>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</si>
  <si>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</si>
  <si>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</si>
  <si>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</si>
  <si>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</si>
  <si>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</si>
  <si>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</si>
  <si>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</si>
  <si>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</si>
  <si>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</si>
  <si>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</si>
  <si>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</si>
  <si>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</si>
  <si>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</si>
  <si>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</si>
  <si>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</si>
  <si>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</si>
  <si>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</si>
  <si>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</si>
  <si>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</si>
  <si>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</si>
  <si>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</si>
  <si>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</si>
  <si>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</si>
  <si>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</si>
  <si>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</si>
  <si>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</si>
  <si>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</si>
  <si>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</si>
  <si>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</si>
  <si>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</si>
  <si>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</si>
  <si>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</si>
  <si>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</si>
  <si>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</si>
  <si>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</si>
  <si>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</si>
  <si>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</si>
  <si>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</si>
  <si>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</si>
  <si>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</si>
  <si>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</si>
  <si>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</si>
  <si>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</si>
  <si>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</si>
  <si>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</si>
  <si>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</si>
  <si>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</si>
  <si>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</si>
  <si>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</si>
  <si>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</si>
  <si>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</si>
  <si>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</si>
  <si>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</si>
  <si>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</si>
  <si>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</si>
  <si>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</si>
  <si>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</si>
  <si>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</si>
  <si>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</si>
  <si>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</si>
  <si>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</si>
  <si>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</si>
  <si>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</si>
  <si>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</si>
  <si>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</si>
  <si>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</si>
  <si>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</si>
  <si>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</si>
  <si>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</si>
  <si>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</si>
  <si>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</si>
  <si>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</si>
  <si>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</si>
  <si>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</si>
  <si>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</si>
  <si>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</si>
  <si>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</si>
  <si>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</si>
  <si>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</si>
  <si>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</si>
  <si>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</si>
  <si>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</si>
  <si>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</si>
  <si>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</si>
  <si>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</si>
  <si>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</si>
  <si>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</si>
  <si>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</si>
  <si>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</si>
  <si>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</si>
  <si>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</si>
  <si>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</si>
  <si>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</si>
  <si>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</si>
  <si>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</si>
  <si>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</si>
  <si>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</si>
  <si>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</si>
  <si>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</si>
  <si>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</si>
  <si>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</si>
  <si>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</si>
  <si>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</si>
  <si>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</si>
  <si>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</si>
  <si>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</si>
  <si>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</si>
  <si>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</si>
  <si>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</si>
  <si>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</si>
  <si>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</si>
  <si>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</si>
  <si>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</si>
  <si>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</si>
  <si>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</si>
  <si>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</si>
  <si>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</si>
  <si>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</si>
  <si>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</si>
  <si>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</si>
  <si>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</si>
  <si>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</si>
  <si>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</si>
  <si>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</si>
  <si>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</si>
  <si>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</si>
  <si>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</si>
  <si>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</si>
  <si>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</si>
  <si>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</si>
  <si>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</si>
  <si>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</si>
  <si>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</si>
  <si>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</si>
  <si>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</si>
  <si>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</si>
  <si>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</si>
  <si>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</si>
  <si>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</si>
  <si>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</si>
  <si>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</si>
  <si>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</si>
  <si>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</si>
  <si>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</si>
  <si>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</si>
  <si>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</si>
  <si>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</si>
  <si>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</si>
  <si>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</si>
  <si>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</si>
  <si>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</si>
  <si>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</si>
  <si>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</si>
  <si>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</si>
  <si>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</si>
  <si>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</si>
  <si>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</si>
  <si>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</si>
  <si>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</si>
  <si>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</si>
  <si>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</si>
  <si>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</si>
  <si>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</si>
  <si>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</si>
  <si>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</si>
  <si>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</si>
  <si>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</si>
  <si>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</si>
  <si>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</si>
  <si>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</si>
  <si>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</si>
  <si>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</si>
  <si>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</si>
  <si>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</si>
  <si>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</si>
  <si>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</si>
  <si>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</si>
  <si>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</si>
  <si>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</si>
  <si>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</si>
  <si>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</si>
  <si>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</si>
  <si>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</si>
  <si>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</si>
  <si>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</si>
  <si>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</si>
  <si>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</si>
  <si>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</si>
  <si>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</si>
  <si>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</si>
  <si>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</si>
  <si>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</si>
  <si>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</si>
  <si>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</si>
  <si>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</si>
  <si>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</si>
  <si>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</si>
  <si>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</si>
  <si>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</si>
  <si>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</si>
  <si>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</si>
  <si>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</si>
  <si>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</si>
  <si>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</si>
  <si>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</si>
  <si>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</si>
  <si>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</si>
  <si>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</si>
  <si>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</si>
  <si>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</si>
  <si>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</si>
  <si>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</si>
  <si>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</si>
  <si>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</si>
  <si>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</si>
  <si>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</si>
  <si>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</si>
  <si>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</si>
  <si>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</si>
  <si>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</si>
  <si>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</si>
  <si>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</si>
  <si>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</si>
  <si>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</si>
  <si>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</si>
  <si>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</si>
  <si>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</si>
  <si>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</si>
  <si>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</si>
  <si>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</si>
  <si>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</si>
  <si>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</si>
  <si>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</si>
  <si>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</si>
  <si>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</si>
  <si>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</si>
  <si>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</si>
  <si>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</si>
  <si>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</si>
  <si>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</si>
  <si>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</si>
  <si>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</si>
  <si>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</si>
  <si>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</si>
  <si>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</si>
  <si>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</si>
  <si>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</si>
  <si>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</si>
  <si>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</si>
  <si>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</si>
  <si>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</si>
  <si>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</si>
  <si>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</si>
  <si>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</si>
  <si>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</si>
  <si>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</si>
  <si>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</si>
  <si>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</si>
  <si>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</si>
  <si>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</si>
  <si>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</si>
  <si>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</si>
  <si>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</si>
  <si>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</si>
  <si>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</si>
  <si>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</si>
  <si>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</si>
  <si>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</si>
  <si>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</si>
  <si>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</si>
  <si>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</si>
  <si>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</si>
  <si>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</si>
  <si>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</si>
  <si>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</si>
  <si>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</si>
  <si>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</si>
  <si>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</si>
  <si>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</si>
  <si>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</si>
  <si>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</si>
  <si>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</si>
  <si>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</si>
  <si>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</si>
  <si>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</si>
  <si>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</si>
  <si>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</si>
  <si>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</si>
  <si>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</si>
  <si>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</si>
  <si>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</si>
  <si>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</si>
  <si>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</si>
  <si>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</si>
  <si>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</si>
  <si>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</si>
  <si>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</si>
  <si>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</si>
  <si>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</si>
  <si>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</si>
  <si>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</si>
  <si>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</si>
  <si>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</si>
  <si>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</si>
  <si>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</si>
  <si>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</si>
  <si>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</si>
  <si>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</si>
  <si>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</si>
  <si>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</si>
  <si>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</si>
  <si>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</si>
  <si>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</si>
  <si>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</si>
  <si>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</si>
  <si>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</si>
  <si>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</si>
  <si>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</si>
  <si>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</si>
  <si>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</si>
  <si>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</si>
  <si>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</si>
  <si>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</si>
  <si>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</si>
  <si>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</si>
  <si>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</si>
  <si>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</si>
  <si>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</si>
  <si>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</si>
  <si>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</si>
  <si>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</si>
  <si>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</si>
  <si>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</si>
  <si>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</si>
  <si>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</si>
  <si>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</si>
  <si>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</si>
  <si>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</si>
  <si>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</si>
  <si>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</si>
  <si>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</si>
  <si>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</si>
  <si>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</si>
  <si>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</si>
  <si>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</si>
  <si>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</si>
  <si>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</si>
  <si>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</si>
  <si>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</si>
  <si>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</si>
  <si>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</si>
  <si>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</si>
  <si>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</si>
  <si>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</si>
  <si>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</si>
  <si>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</si>
  <si>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</si>
  <si>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</si>
  <si>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</si>
  <si>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</si>
  <si>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</si>
  <si>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</si>
  <si>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</si>
  <si>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</si>
  <si>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</si>
  <si>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</si>
  <si>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</si>
  <si>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</si>
  <si>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</si>
  <si>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</si>
  <si>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</si>
  <si>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</si>
  <si>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</si>
  <si>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</si>
  <si>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</si>
  <si>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</si>
  <si>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</si>
  <si>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</si>
  <si>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</si>
  <si>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</si>
  <si>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</si>
  <si>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</si>
  <si>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</si>
  <si>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</si>
  <si>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</si>
  <si>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</si>
  <si>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</si>
  <si>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</si>
  <si>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</si>
  <si>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</si>
  <si>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</si>
  <si>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</si>
  <si>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</si>
  <si>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</si>
  <si>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</si>
  <si>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</si>
  <si>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</si>
  <si>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</si>
  <si>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</si>
  <si>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</si>
  <si>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</si>
  <si>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</si>
  <si>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</si>
  <si>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</si>
  <si>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</si>
  <si>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</si>
  <si>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</si>
  <si>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</si>
  <si>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</si>
  <si>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</si>
  <si>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</si>
  <si>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</si>
  <si>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</si>
  <si>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</si>
  <si>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</si>
  <si>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</si>
  <si>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</si>
  <si>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</si>
  <si>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</si>
  <si>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</si>
  <si>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</si>
  <si>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</si>
  <si>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</si>
  <si>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</si>
  <si>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</si>
  <si>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</si>
  <si>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</si>
  <si>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</si>
  <si>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</si>
  <si>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</si>
  <si>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</si>
  <si>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</si>
  <si>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</si>
  <si>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</si>
  <si>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</si>
  <si>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</si>
  <si>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</si>
  <si>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</si>
  <si>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</si>
  <si>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</si>
  <si>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</si>
  <si>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</si>
  <si>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</si>
  <si>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</si>
  <si>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</si>
  <si>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</si>
  <si>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</si>
  <si>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</si>
  <si>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</si>
  <si>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</si>
  <si>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</si>
  <si>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</si>
  <si>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</si>
  <si>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</si>
  <si>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</si>
  <si>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</si>
  <si>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</si>
  <si>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</si>
  <si>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</si>
  <si>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</si>
  <si>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</si>
  <si>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</si>
  <si>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</si>
  <si>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</si>
  <si>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</si>
  <si>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</si>
  <si>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</si>
  <si>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</si>
  <si>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</si>
  <si>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</si>
  <si>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</si>
  <si>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</si>
  <si>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</si>
  <si>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</si>
  <si>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</si>
  <si>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</si>
  <si>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</si>
  <si>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</si>
  <si>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</si>
  <si>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</si>
  <si>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</si>
  <si>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</si>
  <si>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</si>
  <si>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</si>
  <si>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</si>
  <si>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</si>
  <si>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</si>
  <si>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</si>
  <si>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</si>
  <si>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</si>
  <si>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</si>
  <si>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</si>
  <si>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</si>
  <si>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</si>
  <si>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</si>
  <si>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</si>
  <si>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</si>
  <si>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</si>
  <si>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</si>
  <si>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</si>
  <si>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</si>
  <si>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</si>
  <si>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</si>
  <si>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</si>
  <si>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</si>
  <si>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</si>
  <si>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</si>
  <si>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</si>
  <si>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</si>
  <si>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</si>
  <si>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</si>
  <si>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</si>
  <si>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</si>
  <si>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</si>
  <si>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</si>
  <si>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</si>
  <si>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</si>
  <si>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</si>
  <si>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</si>
  <si>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</si>
  <si>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</si>
  <si>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</si>
  <si>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</si>
  <si>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</si>
  <si>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</si>
  <si>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</si>
  <si>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</si>
  <si>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</si>
  <si>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</si>
  <si>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</si>
  <si>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</si>
  <si>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</si>
  <si>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</si>
  <si>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</si>
  <si>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</si>
  <si>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</si>
  <si>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</si>
  <si>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</si>
  <si>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</si>
  <si>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</si>
  <si>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</si>
  <si>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</si>
  <si>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</si>
  <si>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</si>
  <si>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</si>
  <si>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</si>
  <si>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</si>
  <si>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</si>
  <si>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</si>
  <si>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</si>
  <si>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</si>
  <si>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</si>
  <si>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</si>
  <si>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</si>
  <si>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</si>
  <si>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</si>
  <si>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</si>
  <si>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</si>
  <si>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</si>
  <si>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</si>
  <si>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</si>
  <si>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</si>
  <si>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</si>
  <si>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</si>
  <si>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</si>
  <si>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</si>
  <si>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</si>
  <si>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</si>
  <si>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</si>
  <si>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</si>
  <si>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</si>
  <si>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</si>
  <si>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</si>
  <si>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</si>
  <si>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</si>
  <si>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</si>
  <si>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</si>
  <si>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</si>
  <si>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</si>
  <si>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</si>
  <si>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</si>
  <si>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</si>
  <si>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</si>
  <si>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</si>
  <si>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</si>
  <si>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</si>
  <si>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</si>
  <si>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</si>
  <si>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</si>
  <si>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</si>
  <si>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</si>
  <si>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</si>
  <si>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</si>
  <si>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</si>
  <si>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</si>
  <si>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</si>
  <si>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</si>
  <si>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</si>
  <si>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</si>
  <si>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</si>
  <si>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</si>
  <si>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</si>
  <si>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</si>
  <si>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</si>
  <si>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</si>
  <si>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</si>
  <si>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</si>
  <si>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</si>
  <si>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</si>
  <si>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</si>
  <si>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</si>
  <si>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</si>
  <si>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</si>
  <si>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</si>
  <si>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</si>
  <si>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</si>
  <si>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</si>
  <si>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</si>
  <si>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</si>
  <si>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</si>
  <si>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</si>
  <si>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</si>
  <si>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</si>
  <si>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</si>
  <si>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</si>
  <si>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</si>
  <si>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</si>
  <si>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</si>
  <si>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</si>
  <si>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</si>
  <si>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</si>
  <si>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</si>
  <si>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</si>
  <si>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</si>
  <si>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</si>
  <si>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</si>
  <si>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</si>
  <si>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</si>
  <si>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</si>
  <si>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</si>
  <si>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</si>
  <si>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</si>
  <si>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</si>
  <si>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</si>
  <si>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</si>
  <si>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</si>
  <si>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</si>
  <si>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</si>
  <si>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</si>
  <si>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</si>
  <si>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</si>
  <si>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</si>
  <si>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</si>
  <si>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</si>
  <si>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</si>
  <si>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</si>
  <si>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</si>
  <si>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</si>
  <si>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</si>
  <si>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</si>
  <si>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</si>
  <si>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</si>
  <si>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</si>
  <si>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</si>
  <si>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</si>
  <si>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</si>
  <si>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</si>
  <si>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</si>
  <si>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</si>
  <si>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</si>
  <si>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</si>
  <si>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</si>
  <si>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</si>
  <si>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</si>
  <si>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</si>
  <si>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</si>
  <si>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</si>
  <si>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</si>
  <si>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</si>
  <si>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</si>
  <si>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</si>
  <si>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</si>
  <si>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</si>
  <si>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</si>
  <si>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</si>
  <si>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</si>
  <si>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</si>
  <si>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</si>
  <si>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</si>
  <si>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</si>
  <si>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</si>
  <si>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</si>
  <si>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</si>
  <si>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</si>
  <si>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</si>
  <si>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</si>
  <si>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</si>
  <si>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</si>
  <si>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</si>
  <si>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</si>
  <si>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</si>
  <si>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</si>
  <si>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</si>
  <si>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</si>
  <si>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</si>
  <si>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</si>
  <si>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</si>
  <si>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</si>
  <si>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</si>
  <si>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</si>
  <si>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</si>
  <si>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</si>
  <si>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</si>
  <si>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</si>
  <si>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</si>
  <si>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</si>
  <si>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</si>
  <si>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</si>
  <si>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</si>
  <si>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</si>
  <si>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</si>
  <si>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</si>
  <si>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</si>
  <si>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</si>
  <si>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</si>
  <si>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</si>
  <si>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</si>
  <si>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</si>
  <si>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</si>
  <si>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</si>
  <si>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</si>
  <si>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</si>
  <si>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</si>
  <si>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</si>
  <si>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</si>
  <si>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</si>
  <si>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</si>
  <si>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</si>
  <si>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</si>
  <si>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</si>
  <si>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</si>
  <si>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</si>
  <si>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</si>
  <si>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</si>
  <si>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</si>
  <si>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</si>
  <si>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</si>
  <si>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</si>
  <si>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</si>
  <si>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</si>
  <si>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</si>
  <si>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</si>
  <si>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</si>
  <si>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</si>
  <si>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</si>
  <si>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</si>
  <si>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</si>
  <si>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</si>
  <si>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</si>
  <si>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</si>
  <si>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</si>
  <si>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</si>
  <si>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</si>
  <si>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</si>
  <si>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</si>
  <si>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</si>
  <si>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</si>
  <si>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</si>
  <si>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</si>
  <si>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</si>
  <si>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</si>
  <si>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</si>
  <si>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</si>
  <si>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</si>
  <si>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</si>
  <si>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</si>
  <si>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</si>
  <si>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</si>
  <si>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</si>
  <si>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</si>
  <si>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</si>
  <si>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</si>
  <si>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</si>
  <si>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</si>
  <si>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</si>
  <si>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</si>
  <si>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</si>
  <si>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</si>
  <si>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</si>
  <si>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</si>
  <si>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</si>
  <si>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</si>
  <si>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</si>
  <si>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</si>
  <si>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</si>
  <si>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</si>
  <si>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</si>
  <si>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</si>
  <si>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</si>
  <si>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</si>
  <si>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</si>
  <si>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</si>
  <si>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</si>
  <si>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</si>
  <si>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</si>
  <si>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</si>
  <si>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</si>
  <si>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</si>
  <si>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</si>
  <si>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</si>
  <si>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</si>
  <si>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</si>
  <si>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</si>
  <si>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</si>
  <si>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</si>
  <si>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</si>
  <si>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</si>
  <si>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</si>
  <si>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</si>
  <si>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</si>
  <si>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</si>
  <si>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</si>
  <si>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</si>
  <si>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</si>
  <si>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</si>
  <si>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</si>
  <si>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</si>
  <si>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</si>
  <si>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</si>
  <si>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</si>
  <si>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</si>
  <si>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</si>
  <si>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</si>
  <si>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</si>
  <si>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</si>
  <si>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</si>
  <si>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</si>
  <si>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</si>
  <si>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</si>
  <si>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</si>
  <si>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</si>
  <si>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</si>
  <si>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</si>
  <si>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</si>
  <si>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</si>
  <si>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</si>
  <si>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</si>
  <si>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</si>
  <si>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</si>
  <si>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</si>
  <si>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</si>
  <si>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</si>
  <si>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</si>
  <si>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</si>
  <si>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</si>
  <si>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</si>
  <si>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</si>
  <si>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</si>
  <si>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</si>
  <si>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</si>
  <si>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</si>
  <si>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</si>
  <si>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</si>
  <si>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</si>
  <si>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</si>
  <si>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</si>
  <si>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</si>
  <si>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</si>
  <si>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</si>
  <si>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</si>
  <si>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</si>
  <si>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</si>
  <si>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</si>
  <si>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</si>
  <si>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</si>
  <si>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</si>
  <si>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</si>
  <si>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</si>
  <si>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</si>
  <si>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</si>
  <si>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</si>
  <si>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</si>
  <si>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</si>
  <si>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</si>
  <si>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</si>
  <si>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</si>
  <si>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</si>
  <si>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</si>
  <si>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</si>
  <si>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</si>
  <si>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</si>
  <si>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</si>
  <si>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</si>
  <si>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</si>
  <si>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</si>
  <si>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</si>
  <si>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</si>
  <si>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</si>
  <si>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</si>
  <si>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</si>
  <si>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</si>
  <si>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</si>
  <si>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</si>
  <si>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</si>
  <si>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</si>
  <si>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</si>
  <si>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</si>
  <si>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</si>
  <si>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</si>
  <si>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</si>
  <si>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</si>
  <si>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</si>
  <si>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</si>
  <si>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</si>
  <si>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</si>
  <si>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</si>
  <si>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</si>
  <si>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</si>
  <si>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</si>
  <si>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</si>
  <si>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</si>
  <si>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</si>
  <si>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</si>
  <si>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</si>
  <si>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</si>
  <si>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</si>
  <si>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</si>
  <si>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</si>
  <si>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</si>
  <si>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</si>
  <si>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</si>
  <si>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</si>
  <si>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</si>
  <si>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</si>
  <si>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</si>
  <si>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</si>
  <si>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</si>
  <si>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</si>
  <si>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</si>
  <si>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</si>
  <si>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</si>
  <si>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</si>
  <si>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</si>
  <si>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</si>
  <si>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</si>
  <si>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</si>
  <si>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</si>
  <si>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</si>
  <si>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</si>
  <si>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</si>
  <si>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</si>
  <si>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</si>
  <si>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</si>
  <si>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</si>
  <si>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</si>
  <si>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</si>
  <si>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</si>
  <si>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</si>
  <si>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</si>
  <si>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</si>
  <si>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</si>
  <si>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</si>
  <si>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</si>
  <si>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</si>
  <si>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</si>
  <si>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</si>
  <si>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</si>
  <si>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</si>
  <si>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</si>
  <si>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</si>
  <si>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</si>
  <si>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</si>
  <si>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</si>
  <si>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</si>
  <si>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</si>
  <si>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</si>
  <si>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</si>
  <si>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</si>
  <si>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</si>
  <si>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</si>
  <si>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</si>
  <si>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</si>
  <si>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</si>
  <si>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</si>
  <si>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</si>
  <si>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</si>
  <si>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</si>
  <si>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</si>
  <si>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</si>
  <si>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</si>
  <si>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</si>
  <si>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</si>
  <si>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</si>
  <si>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</si>
  <si>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</si>
  <si>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</si>
  <si>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</si>
  <si>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</si>
  <si>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</si>
  <si>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</si>
  <si>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</si>
  <si>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</si>
  <si>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</si>
  <si>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</si>
  <si>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</si>
  <si>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</si>
  <si>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</si>
  <si>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</si>
  <si>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</si>
  <si>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</si>
  <si>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</si>
  <si>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</si>
  <si>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</si>
  <si>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</si>
  <si>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</si>
  <si>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</si>
  <si>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</si>
  <si>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</si>
  <si>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</si>
  <si>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</si>
  <si>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</si>
  <si>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</si>
  <si>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</si>
  <si>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</si>
  <si>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</si>
  <si>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</si>
  <si>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</si>
  <si>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</si>
  <si>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</si>
  <si>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</si>
  <si>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</si>
  <si>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</si>
  <si>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</si>
  <si>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</si>
  <si>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</si>
  <si>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</si>
  <si>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</si>
  <si>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</si>
  <si>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</si>
  <si>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</si>
  <si>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</si>
  <si>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</si>
  <si>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</si>
  <si>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</si>
  <si>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</si>
  <si>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</si>
  <si>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</si>
  <si>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</si>
  <si>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</si>
  <si>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</si>
  <si>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</si>
  <si>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</si>
  <si>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</si>
  <si>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</si>
  <si>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</si>
  <si>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</si>
  <si>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</si>
  <si>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</si>
  <si>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</si>
  <si>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</si>
  <si>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</si>
  <si>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</si>
  <si>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</si>
  <si>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</si>
  <si>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</si>
  <si>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</si>
  <si>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</si>
  <si>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</si>
  <si>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</si>
  <si>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</si>
  <si>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</si>
  <si>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</si>
  <si>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</si>
  <si>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</si>
  <si>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</si>
  <si>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</si>
  <si>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</si>
  <si>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</si>
  <si>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</si>
  <si>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</si>
  <si>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</si>
  <si>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</si>
  <si>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</si>
  <si>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</si>
  <si>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</si>
  <si>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</si>
  <si>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</si>
  <si>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</si>
  <si>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</si>
  <si>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</si>
  <si>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</si>
  <si>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</si>
  <si>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</si>
  <si>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</si>
  <si>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</si>
  <si>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</si>
  <si>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</si>
  <si>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</si>
  <si>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</si>
  <si>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</si>
  <si>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</si>
  <si>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</si>
  <si>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</si>
  <si>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</si>
  <si>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</si>
  <si>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</si>
  <si>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</si>
  <si>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</si>
  <si>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</si>
  <si>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</si>
  <si>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</si>
  <si>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</si>
  <si>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</si>
  <si>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</si>
  <si>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</si>
  <si>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</si>
  <si>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</si>
  <si>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</si>
  <si>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</si>
  <si>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</si>
  <si>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</si>
  <si>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</si>
  <si>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</si>
  <si>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</si>
  <si>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</si>
  <si>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</si>
  <si>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</si>
  <si>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</si>
  <si>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</si>
  <si>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</si>
  <si>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</si>
  <si>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</si>
  <si>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</si>
  <si>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</si>
  <si>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</si>
  <si>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</si>
  <si>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</si>
  <si>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</si>
  <si>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</si>
  <si>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</si>
  <si>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</si>
  <si>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</si>
  <si>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</si>
  <si>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</si>
  <si>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</si>
  <si>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</si>
  <si>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</si>
  <si>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</si>
  <si>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</si>
  <si>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</si>
  <si>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</si>
  <si>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</si>
  <si>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</si>
  <si>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</si>
  <si>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</si>
  <si>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</si>
  <si>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</si>
  <si>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</si>
  <si>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</si>
  <si>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</si>
  <si>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</si>
  <si>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</si>
  <si>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</si>
  <si>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</si>
  <si>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</si>
  <si>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</si>
  <si>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</si>
  <si>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</si>
  <si>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</si>
  <si>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</si>
  <si>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</si>
  <si>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</si>
  <si>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</si>
  <si>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</si>
  <si>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</si>
  <si>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</si>
  <si>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</si>
  <si>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</si>
  <si>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</si>
  <si>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</si>
  <si>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</si>
  <si>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</si>
  <si>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</si>
  <si>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</si>
  <si>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</si>
  <si>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</si>
  <si>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</si>
  <si>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</si>
  <si>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</si>
  <si>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</si>
  <si>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</si>
  <si>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</si>
  <si>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</si>
  <si>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</si>
  <si>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</si>
  <si>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</si>
  <si>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</si>
  <si>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</si>
  <si>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</si>
  <si>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</si>
  <si>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</si>
  <si>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</si>
  <si>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</si>
  <si>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</si>
  <si>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</si>
  <si>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</si>
  <si>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</si>
  <si>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</si>
  <si>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</si>
  <si>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</si>
  <si>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</si>
  <si>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</si>
  <si>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</si>
  <si>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</si>
  <si>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</si>
  <si>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</si>
  <si>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</si>
  <si>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</si>
  <si>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</si>
  <si>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</si>
  <si>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</si>
  <si>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</si>
  <si>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</si>
  <si>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</si>
  <si>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</si>
  <si>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</si>
  <si>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</si>
  <si>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</si>
  <si>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</si>
  <si>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</si>
  <si>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</si>
  <si>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</si>
  <si>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</si>
  <si>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</si>
  <si>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</si>
  <si>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</si>
  <si>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</si>
  <si>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</si>
  <si>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</si>
  <si>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</si>
  <si>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</si>
  <si>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</si>
  <si>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</si>
  <si>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</si>
  <si>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</si>
  <si>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</si>
  <si>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</si>
  <si>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</si>
  <si>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</si>
  <si>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</si>
  <si>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</si>
  <si>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</si>
  <si>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</si>
  <si>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</si>
  <si>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</si>
  <si>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</si>
  <si>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</si>
  <si>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</si>
  <si>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</si>
  <si>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</si>
  <si>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</si>
  <si>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</si>
  <si>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</si>
  <si>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</si>
  <si>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</si>
  <si>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</si>
  <si>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</si>
  <si>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</si>
  <si>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</si>
  <si>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</si>
  <si>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</si>
  <si>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</si>
  <si>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</si>
  <si>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</si>
  <si>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</si>
  <si>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</si>
  <si>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</si>
  <si>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</si>
  <si>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</si>
  <si>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</si>
  <si>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</si>
  <si>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</si>
  <si>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</si>
  <si>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</si>
  <si>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</si>
  <si>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</si>
  <si>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</si>
  <si>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</si>
  <si>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</si>
  <si>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</si>
  <si>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</si>
  <si>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</si>
  <si>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</si>
  <si>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</si>
  <si>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</si>
  <si>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</si>
  <si>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</si>
  <si>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</si>
  <si>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</si>
  <si>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</si>
  <si>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</si>
  <si>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</si>
  <si>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</si>
  <si>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</si>
  <si>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</si>
  <si>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</si>
  <si>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</si>
  <si>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</si>
  <si>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</si>
  <si>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</si>
  <si>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</si>
  <si>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</si>
  <si>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</si>
  <si>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</si>
  <si>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</si>
  <si>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</si>
  <si>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</si>
  <si>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</si>
  <si>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</si>
  <si>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</si>
  <si>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</si>
  <si>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</si>
  <si>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</si>
  <si>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</si>
  <si>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</si>
  <si>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</si>
  <si>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</si>
  <si>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</si>
  <si>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</si>
  <si>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</si>
  <si>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</si>
  <si>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</si>
  <si>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</si>
  <si>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</si>
  <si>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</si>
  <si>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</si>
  <si>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</si>
  <si>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</si>
  <si>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</si>
  <si>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</si>
  <si>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</si>
  <si>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</si>
  <si>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</si>
  <si>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</si>
  <si>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</si>
  <si>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</si>
  <si>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</si>
  <si>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</si>
  <si>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</si>
  <si>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</si>
  <si>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</si>
  <si>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</si>
  <si>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</si>
  <si>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</si>
  <si>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</si>
  <si>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</si>
  <si>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</si>
  <si>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</si>
  <si>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</si>
  <si>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</si>
  <si>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</si>
  <si>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</si>
  <si>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</si>
  <si>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</si>
  <si>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</si>
  <si>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</si>
  <si>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</si>
  <si>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</si>
  <si>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</si>
  <si>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</si>
  <si>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</si>
  <si>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</si>
  <si>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</si>
  <si>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</si>
  <si>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</si>
  <si>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</si>
  <si>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</si>
  <si>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</si>
  <si>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</si>
  <si>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</si>
  <si>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</si>
  <si>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</si>
  <si>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</si>
  <si>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</si>
  <si>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</si>
  <si>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</si>
  <si>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</si>
  <si>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</si>
  <si>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</si>
  <si>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</si>
  <si>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</si>
  <si>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</si>
  <si>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</si>
  <si>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</si>
  <si>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</si>
  <si>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</si>
  <si>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</si>
  <si>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</si>
  <si>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</si>
  <si>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</si>
  <si>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</si>
  <si>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</si>
  <si>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</si>
  <si>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</si>
  <si>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</si>
  <si>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</si>
  <si>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</si>
  <si>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</si>
  <si>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</si>
  <si>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</si>
  <si>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</si>
  <si>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</si>
  <si>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</si>
  <si>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</si>
  <si>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</si>
  <si>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</si>
  <si>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</si>
  <si>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</si>
  <si>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</si>
  <si>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</si>
  <si>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</si>
  <si>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</si>
  <si>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</si>
  <si>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</si>
  <si>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</si>
  <si>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</si>
  <si>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</si>
  <si>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</si>
  <si>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</si>
  <si>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</si>
  <si>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</si>
  <si>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</si>
  <si>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</si>
  <si>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</si>
  <si>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</si>
  <si>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</si>
  <si>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</si>
  <si>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</si>
  <si>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</si>
  <si>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</si>
  <si>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</si>
  <si>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</si>
  <si>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</si>
  <si>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</si>
  <si>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</si>
  <si>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</si>
  <si>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</si>
  <si>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</si>
  <si>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</si>
  <si>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</si>
  <si>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</si>
  <si>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</si>
  <si>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</si>
  <si>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</si>
  <si>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</si>
  <si>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</si>
  <si>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</si>
  <si>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</si>
  <si>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</si>
  <si>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</si>
  <si>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</si>
  <si>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</si>
  <si>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</si>
  <si>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</si>
  <si>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</si>
  <si>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</si>
  <si>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</si>
  <si>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</si>
  <si>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</si>
  <si>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</si>
  <si>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</si>
  <si>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</si>
  <si>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</si>
  <si>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</si>
  <si>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</si>
  <si>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</si>
  <si>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</si>
  <si>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</si>
  <si>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</si>
  <si>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</si>
  <si>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</si>
  <si>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</si>
  <si>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</si>
  <si>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</si>
  <si>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</si>
  <si>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</si>
  <si>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</si>
  <si>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</si>
  <si>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</si>
  <si>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</si>
  <si>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</si>
  <si>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</si>
  <si>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</si>
  <si>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</si>
  <si>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</si>
  <si>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</si>
  <si>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</si>
  <si>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</si>
  <si>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</si>
  <si>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</si>
  <si>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</si>
  <si>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</si>
  <si>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</si>
  <si>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</si>
  <si>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</si>
  <si>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</si>
  <si>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</si>
  <si>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</si>
  <si>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</si>
  <si>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</si>
  <si>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</si>
  <si>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</si>
  <si>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</si>
  <si>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</si>
  <si>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</si>
  <si>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</si>
  <si>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</si>
  <si>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</si>
  <si>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</si>
  <si>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</si>
  <si>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</si>
  <si>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</si>
  <si>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</si>
  <si>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</si>
  <si>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</si>
  <si>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</si>
  <si>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</si>
  <si>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</si>
  <si>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</si>
  <si>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</si>
  <si>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</si>
  <si>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</si>
  <si>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</si>
  <si>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</si>
  <si>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</si>
  <si>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</si>
  <si>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</si>
  <si>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</si>
  <si>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</si>
  <si>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</si>
  <si>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</si>
  <si>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</si>
  <si>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</si>
  <si>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</si>
  <si>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</si>
  <si>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</si>
  <si>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</si>
  <si>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</si>
  <si>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</si>
  <si>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</si>
  <si>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</si>
  <si>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</si>
  <si>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</si>
  <si>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</si>
  <si>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</si>
  <si>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</si>
  <si>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</si>
  <si>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</si>
  <si>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</si>
  <si>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</si>
  <si>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</si>
  <si>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</si>
  <si>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</si>
  <si>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</si>
  <si>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</si>
  <si>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</si>
  <si>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</si>
  <si>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</si>
  <si>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</si>
  <si>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</si>
  <si>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</si>
  <si>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</si>
  <si>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</si>
  <si>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</si>
  <si>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</si>
  <si>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</si>
  <si>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</si>
  <si>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</si>
  <si>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</si>
  <si>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</si>
  <si>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</si>
  <si>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</si>
  <si>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</si>
  <si>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</si>
  <si>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</si>
  <si>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</si>
  <si>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</si>
  <si>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</si>
  <si>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</si>
  <si>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</si>
  <si>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</si>
  <si>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</si>
  <si>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</si>
  <si>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</si>
  <si>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</si>
  <si>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</si>
  <si>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</si>
  <si>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</si>
  <si>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</si>
  <si>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</si>
  <si>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</si>
  <si>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</si>
  <si>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</si>
  <si>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</si>
  <si>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</si>
  <si>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</si>
  <si>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</si>
  <si>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</si>
  <si>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</si>
  <si>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</si>
  <si>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</si>
  <si>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</si>
  <si>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</si>
  <si>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</si>
  <si>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</si>
  <si>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</si>
  <si>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</si>
  <si>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</si>
  <si>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</si>
  <si>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</si>
  <si>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</si>
  <si>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</si>
  <si>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</si>
  <si>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</si>
  <si>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</si>
  <si>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</si>
  <si>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</si>
  <si>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</si>
  <si>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</si>
  <si>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</si>
  <si>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</si>
  <si>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</si>
  <si>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</si>
  <si>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</si>
  <si>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</si>
  <si>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</si>
  <si>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</si>
  <si>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</si>
  <si>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</si>
  <si>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</si>
  <si>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</si>
  <si>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</si>
  <si>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</si>
  <si>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</si>
  <si>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</si>
  <si>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</si>
  <si>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</si>
  <si>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</si>
  <si>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</si>
  <si>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</si>
  <si>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</si>
  <si>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</si>
  <si>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</si>
  <si>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</si>
  <si>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</si>
  <si>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</si>
  <si>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</si>
  <si>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</si>
  <si>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</si>
  <si>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</si>
  <si>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</si>
  <si>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</si>
  <si>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</si>
  <si>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</si>
  <si>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</si>
  <si>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</si>
  <si>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</si>
  <si>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</si>
  <si>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</si>
  <si>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</si>
  <si>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</si>
  <si>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</si>
  <si>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</si>
  <si>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</si>
  <si>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</si>
  <si>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</si>
  <si>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</si>
  <si>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</si>
  <si>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</si>
  <si>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</si>
  <si>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</si>
  <si>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</si>
  <si>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</si>
  <si>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</si>
  <si>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</si>
  <si>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</si>
  <si>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</si>
  <si>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</si>
  <si>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</si>
  <si>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</si>
  <si>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</si>
  <si>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</si>
  <si>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</si>
  <si>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</si>
  <si>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</si>
  <si>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</si>
  <si>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</si>
  <si>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</si>
  <si>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</si>
  <si>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</si>
  <si>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</si>
  <si>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</si>
  <si>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</si>
  <si>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</si>
  <si>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</si>
  <si>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</si>
  <si>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</si>
  <si>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</si>
  <si>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</si>
  <si>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</si>
  <si>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</si>
  <si>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</si>
  <si>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</si>
  <si>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</si>
  <si>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</si>
  <si>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</si>
  <si>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</si>
  <si>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</si>
  <si>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</si>
  <si>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</si>
  <si>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</si>
  <si>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</si>
  <si>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</si>
  <si>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</si>
  <si>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</si>
  <si>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</si>
  <si>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</si>
  <si>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</si>
  <si>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</si>
  <si>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</si>
  <si>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</si>
  <si>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</si>
  <si>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</si>
  <si>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</si>
  <si>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</si>
  <si>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</si>
  <si>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</si>
  <si>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</si>
  <si>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</si>
  <si>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</si>
  <si>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</si>
  <si>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</si>
  <si>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</si>
  <si>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</si>
  <si>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</si>
  <si>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</si>
  <si>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</si>
  <si>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</si>
  <si>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</si>
  <si>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</si>
  <si>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</si>
  <si>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</si>
  <si>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</si>
  <si>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</si>
  <si>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</si>
  <si>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</si>
  <si>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</si>
  <si>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</si>
  <si>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</si>
  <si>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</si>
  <si>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</si>
  <si>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</si>
  <si>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</si>
  <si>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</si>
  <si>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</si>
  <si>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</si>
  <si>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</si>
  <si>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</si>
  <si>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</si>
  <si>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</si>
  <si>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</si>
  <si>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</si>
  <si>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</si>
  <si>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</si>
  <si>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</si>
  <si>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</si>
  <si>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</si>
  <si>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</si>
  <si>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</si>
  <si>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</si>
  <si>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</si>
  <si>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</si>
  <si>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</si>
  <si>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</si>
  <si>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</si>
  <si>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</si>
  <si>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</si>
  <si>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</si>
  <si>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</si>
  <si>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</si>
  <si>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</si>
  <si>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</si>
  <si>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</si>
  <si>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</si>
  <si>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</si>
  <si>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</si>
  <si>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</si>
  <si>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</si>
  <si>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</si>
  <si>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</si>
  <si>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</si>
  <si>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</si>
  <si>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</si>
  <si>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</si>
  <si>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</si>
  <si>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</si>
  <si>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</si>
  <si>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</si>
  <si>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</si>
  <si>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</si>
  <si>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</si>
  <si>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</si>
  <si>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</si>
  <si>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</si>
  <si>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</si>
  <si>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</si>
  <si>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</si>
  <si>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</si>
  <si>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</si>
  <si>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</si>
  <si>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</si>
  <si>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</si>
  <si>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</si>
  <si>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</si>
  <si>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</si>
  <si>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</si>
  <si>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</si>
  <si>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</si>
  <si>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</si>
  <si>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</si>
  <si>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</si>
  <si>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</si>
  <si>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</si>
  <si>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</si>
  <si>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</si>
  <si>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</si>
  <si>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</si>
  <si>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</si>
  <si>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</si>
  <si>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</si>
  <si>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</si>
  <si>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</si>
  <si>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</si>
  <si>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</si>
  <si>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</si>
  <si>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</si>
  <si>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</si>
  <si>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</si>
  <si>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</si>
  <si>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</si>
  <si>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</si>
  <si>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</si>
  <si>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</si>
  <si>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</si>
  <si>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</si>
  <si>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</si>
  <si>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</si>
  <si>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</si>
  <si>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</si>
  <si>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</si>
  <si>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</si>
  <si>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</si>
  <si>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</si>
  <si>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</si>
  <si>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</si>
  <si>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</si>
  <si>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</si>
  <si>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</si>
  <si>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</si>
  <si>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</si>
  <si>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</si>
  <si>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</si>
  <si>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</si>
  <si>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</si>
  <si>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</si>
  <si>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</si>
  <si>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</si>
  <si>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</si>
  <si>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</si>
  <si>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</si>
  <si>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</si>
  <si>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</si>
  <si>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</si>
  <si>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</si>
  <si>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</si>
  <si>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</si>
  <si>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</si>
  <si>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</si>
  <si>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</si>
  <si>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</si>
  <si>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</si>
  <si>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</si>
  <si>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</si>
  <si>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</si>
  <si>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</si>
  <si>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</si>
  <si>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</si>
  <si>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</si>
  <si>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</si>
  <si>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</si>
  <si>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</si>
  <si>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</si>
  <si>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</si>
  <si>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</si>
  <si>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</si>
  <si>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</si>
  <si>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</si>
  <si>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</si>
  <si>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</si>
  <si>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</si>
  <si>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</si>
  <si>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</si>
  <si>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</si>
  <si>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</si>
  <si>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</si>
  <si>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</si>
  <si>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</si>
  <si>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</si>
  <si>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</si>
  <si>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</si>
  <si>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</si>
  <si>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</si>
  <si>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</si>
  <si>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</si>
  <si>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</si>
  <si>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</si>
  <si>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</si>
  <si>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</si>
  <si>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</si>
  <si>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</si>
  <si>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</si>
  <si>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</si>
  <si>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</si>
  <si>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</si>
  <si>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</si>
  <si>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</si>
  <si>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</si>
  <si>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</si>
  <si>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</si>
  <si>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</si>
  <si>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</si>
  <si>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</si>
  <si>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</si>
  <si>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</si>
  <si>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</si>
  <si>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</si>
  <si>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</si>
  <si>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</si>
  <si>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</si>
  <si>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</si>
  <si>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</si>
  <si>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</si>
  <si>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</si>
  <si>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</si>
  <si>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</si>
  <si>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</si>
  <si>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</si>
  <si>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</si>
  <si>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</si>
  <si>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</si>
  <si>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</si>
  <si>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</si>
  <si>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</si>
  <si>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</si>
  <si>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</si>
  <si>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</si>
  <si>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</si>
  <si>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</si>
  <si>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</si>
  <si>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</si>
  <si>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</si>
  <si>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</si>
  <si>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</si>
  <si>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</si>
  <si>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</si>
  <si>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</si>
  <si>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</si>
  <si>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</si>
  <si>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</si>
  <si>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</si>
  <si>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</si>
  <si>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</si>
  <si>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</si>
  <si>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</si>
  <si>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</si>
  <si>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</si>
  <si>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</si>
  <si>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</si>
  <si>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</si>
  <si>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</si>
  <si>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</si>
  <si>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</si>
  <si>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</si>
  <si>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</si>
  <si>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</si>
  <si>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</si>
  <si>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</si>
  <si>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</si>
  <si>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</si>
  <si>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</si>
  <si>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</si>
  <si>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</si>
  <si>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</si>
  <si>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</si>
  <si>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</si>
  <si>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</si>
  <si>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</si>
  <si>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</si>
  <si>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</si>
  <si>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</si>
  <si>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</si>
  <si>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</si>
  <si>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</si>
  <si>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</si>
  <si>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</si>
  <si>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</si>
  <si>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</si>
  <si>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</si>
  <si>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</si>
  <si>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</si>
  <si>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</si>
  <si>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</si>
  <si>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</si>
  <si>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</si>
  <si>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</si>
  <si>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</si>
  <si>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</si>
  <si>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</si>
  <si>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</si>
  <si>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</si>
  <si>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</si>
  <si>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</si>
  <si>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</si>
  <si>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</si>
  <si>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</si>
  <si>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</si>
  <si>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</si>
  <si>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</si>
  <si>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</si>
  <si>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</si>
  <si>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</si>
  <si>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</si>
  <si>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</si>
  <si>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</si>
  <si>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</si>
  <si>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</si>
  <si>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</si>
  <si>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</si>
  <si>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</si>
  <si>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</si>
  <si>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</si>
  <si>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</si>
  <si>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</si>
  <si>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</si>
  <si>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</si>
  <si>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</si>
  <si>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</si>
  <si>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</si>
  <si>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</si>
  <si>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</si>
  <si>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</si>
  <si>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</si>
  <si>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</si>
  <si>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</si>
  <si>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</si>
  <si>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</si>
  <si>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</si>
  <si>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</si>
  <si>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</si>
  <si>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</si>
  <si>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</si>
  <si>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</si>
  <si>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</si>
  <si>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</si>
  <si>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</si>
  <si>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</si>
  <si>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</si>
  <si>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</si>
  <si>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</si>
  <si>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</si>
  <si>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</si>
  <si>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</si>
  <si>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</si>
  <si>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</si>
  <si>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</si>
  <si>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</si>
  <si>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</si>
  <si>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</si>
  <si>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</si>
  <si>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</si>
  <si>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</si>
  <si>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</si>
  <si>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</si>
  <si>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</si>
  <si>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</si>
  <si>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</si>
  <si>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</si>
  <si>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</si>
  <si>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</si>
  <si>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</si>
  <si>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</si>
  <si>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</si>
  <si>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</si>
  <si>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</si>
  <si>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</si>
  <si>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</si>
  <si>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</si>
  <si>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</si>
  <si>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</si>
  <si>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</si>
  <si>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</si>
  <si>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</si>
  <si>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</si>
  <si>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</si>
  <si>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</si>
  <si>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</si>
  <si>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</si>
  <si>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</si>
  <si>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</si>
  <si>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</si>
  <si>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</si>
  <si>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</si>
  <si>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</si>
  <si>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</si>
  <si>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</si>
  <si>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</si>
  <si>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</si>
  <si>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</si>
  <si>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</si>
  <si>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</si>
  <si>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</si>
  <si>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</si>
  <si>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</si>
  <si>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</si>
  <si>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</si>
  <si>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</si>
  <si>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</si>
  <si>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</si>
  <si>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</si>
  <si>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</si>
  <si>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</si>
  <si>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</si>
  <si>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</si>
  <si>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</si>
  <si>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</si>
  <si>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</si>
  <si>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</si>
  <si>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</si>
  <si>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</si>
  <si>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</si>
  <si>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</si>
  <si>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</si>
  <si>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</si>
  <si>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</si>
  <si>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</si>
  <si>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</si>
  <si>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</si>
  <si>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</si>
  <si>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</si>
  <si>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</si>
  <si>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</si>
  <si>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</si>
  <si>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</si>
  <si>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</si>
  <si>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</si>
  <si>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</si>
  <si>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</si>
  <si>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</si>
  <si>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</si>
  <si>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</si>
  <si>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</si>
  <si>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</si>
  <si>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</si>
  <si>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</si>
  <si>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</si>
  <si>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</si>
  <si>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</si>
  <si>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</si>
  <si>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</si>
  <si>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</si>
  <si>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</si>
  <si>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</si>
  <si>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</si>
  <si>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</si>
  <si>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</si>
  <si>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</si>
  <si>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</si>
  <si>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</si>
  <si>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</si>
  <si>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</si>
  <si>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</si>
  <si>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</si>
  <si>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</si>
  <si>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</si>
  <si>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</si>
  <si>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</si>
  <si>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</si>
  <si>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</si>
  <si>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</si>
  <si>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</si>
  <si>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</si>
  <si>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</si>
  <si>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</si>
  <si>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</si>
  <si>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</si>
  <si>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</si>
  <si>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</si>
  <si>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</si>
  <si>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</si>
  <si>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</si>
  <si>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</si>
  <si>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</si>
  <si>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</si>
  <si>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</si>
  <si>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</si>
  <si>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</si>
  <si>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</si>
  <si>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</si>
  <si>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</si>
  <si>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</si>
  <si>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</si>
  <si>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</si>
  <si>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</si>
  <si>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</si>
  <si>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</si>
  <si>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</si>
  <si>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</si>
  <si>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</si>
  <si>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</si>
  <si>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</si>
  <si>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</si>
  <si>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</si>
  <si>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</si>
  <si>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</si>
  <si>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</si>
  <si>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</si>
  <si>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</si>
  <si>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</si>
  <si>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</si>
  <si>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</si>
  <si>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</si>
  <si>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</si>
  <si>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</si>
  <si>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</si>
  <si>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</si>
  <si>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</si>
  <si>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</si>
  <si>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</si>
  <si>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</si>
  <si>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</si>
  <si>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</si>
  <si>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</si>
  <si>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</si>
  <si>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</si>
  <si>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</si>
  <si>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</si>
  <si>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</si>
  <si>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</si>
  <si>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</si>
  <si>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</si>
  <si>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</si>
  <si>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</si>
  <si>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</si>
  <si>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</si>
  <si>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</si>
  <si>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</si>
  <si>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</si>
  <si>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</si>
  <si>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</si>
  <si>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</si>
  <si>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</si>
  <si>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</si>
  <si>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</si>
  <si>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</si>
  <si>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</si>
  <si>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</si>
  <si>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</si>
  <si>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</si>
  <si>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</si>
  <si>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</si>
  <si>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</si>
  <si>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</si>
  <si>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</si>
  <si>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</si>
  <si>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</si>
  <si>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</si>
  <si>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</si>
  <si>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</si>
  <si>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</si>
  <si>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</si>
  <si>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</si>
  <si>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</si>
  <si>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</si>
  <si>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</si>
  <si>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</si>
  <si>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</si>
  <si>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</si>
  <si>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</si>
  <si>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</si>
  <si>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</si>
  <si>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</si>
  <si>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</si>
  <si>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</si>
  <si>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</si>
  <si>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</si>
  <si>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</si>
  <si>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</si>
  <si>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</si>
  <si>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</si>
  <si>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</si>
  <si>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</si>
  <si>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</si>
  <si>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</si>
  <si>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</si>
  <si>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</si>
  <si>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</si>
  <si>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</si>
  <si>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</si>
  <si>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</si>
  <si>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</si>
  <si>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</si>
  <si>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</si>
  <si>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</si>
  <si>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</si>
  <si>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</si>
  <si>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</si>
  <si>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</si>
  <si>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</si>
  <si>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</si>
  <si>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</si>
  <si>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</si>
  <si>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</si>
  <si>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</si>
  <si>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</si>
  <si>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</si>
  <si>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</si>
  <si>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</si>
  <si>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</si>
  <si>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</si>
  <si>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</si>
  <si>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</si>
  <si>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</si>
  <si>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</si>
  <si>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</si>
  <si>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</si>
  <si>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</si>
  <si>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</si>
  <si>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</si>
  <si>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</si>
  <si>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</si>
  <si>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</si>
  <si>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</si>
  <si>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</si>
  <si>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</si>
  <si>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</si>
  <si>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</si>
  <si>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</si>
  <si>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</si>
  <si>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</si>
  <si>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</si>
  <si>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</si>
  <si>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</si>
  <si>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</si>
  <si>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</si>
  <si>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</si>
  <si>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</si>
  <si>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</si>
  <si>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</si>
  <si>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</si>
  <si>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</si>
  <si>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</si>
  <si>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</si>
  <si>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</si>
  <si>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</si>
  <si>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</si>
  <si>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</si>
  <si>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</si>
  <si>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</si>
  <si>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</si>
  <si>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</si>
  <si>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</si>
  <si>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</si>
  <si>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</si>
  <si>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</si>
  <si>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</si>
  <si>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</si>
  <si>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</si>
  <si>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</si>
  <si>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</si>
  <si>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</si>
  <si>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</si>
  <si>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</si>
  <si>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</si>
  <si>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</si>
  <si>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</si>
  <si>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</si>
  <si>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</si>
  <si>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</si>
  <si>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</si>
  <si>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</si>
  <si>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</si>
  <si>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</si>
  <si>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</si>
  <si>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</si>
  <si>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</si>
  <si>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</si>
  <si>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</si>
  <si>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</si>
  <si>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</si>
  <si>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</si>
  <si>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</si>
  <si>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</si>
  <si>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</si>
  <si>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</si>
  <si>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</si>
  <si>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</si>
  <si>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</si>
  <si>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</si>
  <si>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</si>
  <si>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</si>
  <si>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</si>
  <si>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</si>
  <si>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</si>
  <si>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</si>
  <si>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</si>
  <si>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</si>
  <si>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</si>
  <si>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</si>
  <si>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</si>
  <si>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</si>
  <si>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</si>
  <si>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</si>
  <si>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</si>
  <si>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</si>
  <si>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</si>
  <si>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</si>
  <si>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</si>
  <si>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</si>
  <si>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</si>
  <si>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</si>
  <si>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</si>
  <si>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</si>
  <si>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</si>
  <si>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</si>
  <si>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</si>
  <si>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</si>
  <si>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</si>
  <si>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</si>
  <si>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</si>
  <si>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</si>
  <si>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</si>
  <si>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</si>
  <si>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</si>
  <si>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</si>
  <si>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</si>
  <si>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</si>
  <si>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</si>
  <si>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</si>
  <si>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</si>
  <si>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</si>
  <si>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</si>
  <si>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</si>
  <si>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</si>
  <si>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</si>
  <si>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</si>
  <si>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</si>
  <si>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</si>
  <si>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</si>
  <si>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</si>
  <si>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</si>
  <si>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</si>
  <si>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</si>
  <si>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</si>
  <si>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</si>
  <si>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</si>
  <si>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</si>
  <si>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</si>
  <si>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</si>
  <si>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</si>
  <si>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</si>
  <si>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</si>
  <si>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</si>
  <si>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</si>
  <si>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</si>
  <si>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</si>
  <si>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</si>
  <si>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</si>
  <si>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</si>
  <si>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</si>
  <si>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</si>
  <si>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</si>
  <si>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</si>
  <si>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</si>
  <si>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</si>
  <si>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</si>
  <si>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</si>
  <si>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</si>
  <si>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</si>
  <si>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</si>
  <si>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</si>
  <si>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</si>
  <si>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</si>
  <si>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</si>
  <si>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</si>
  <si>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</si>
  <si>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</si>
  <si>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</si>
  <si>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</si>
  <si>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</si>
  <si>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</si>
  <si>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</si>
  <si>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</si>
  <si>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</si>
  <si>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</si>
  <si>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</si>
  <si>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</si>
  <si>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</si>
  <si>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</si>
  <si>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</si>
  <si>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</si>
  <si>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</si>
  <si>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</si>
  <si>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</si>
  <si>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</si>
  <si>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</si>
  <si>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</si>
  <si>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</si>
  <si>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</si>
  <si>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</si>
  <si>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</si>
  <si>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</si>
  <si>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</si>
  <si>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</si>
  <si>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</si>
  <si>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</si>
  <si>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</si>
  <si>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</si>
  <si>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</si>
  <si>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</si>
  <si>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</si>
  <si>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</si>
  <si>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</si>
  <si>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</si>
  <si>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</si>
  <si>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</si>
  <si>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</si>
  <si>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</si>
  <si>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</si>
  <si>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</si>
  <si>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</si>
  <si>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</si>
  <si>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</si>
  <si>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</si>
  <si>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</si>
  <si>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</si>
  <si>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</si>
  <si>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</si>
  <si>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</si>
  <si>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</si>
  <si>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</si>
  <si>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</si>
  <si>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</si>
  <si>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</si>
  <si>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</si>
  <si>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</si>
  <si>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</si>
  <si>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</si>
  <si>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</si>
  <si>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</si>
  <si>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</si>
  <si>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</si>
  <si>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</si>
  <si>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</si>
  <si>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</si>
  <si>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</si>
  <si>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</si>
  <si>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</si>
  <si>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</si>
  <si>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</si>
  <si>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</si>
  <si>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</si>
  <si>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</si>
  <si>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</si>
  <si>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</si>
  <si>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</si>
  <si>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</si>
  <si>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</si>
  <si>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</si>
  <si>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</si>
  <si>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</si>
  <si>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</si>
  <si>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</si>
  <si>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</si>
  <si>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</si>
  <si>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</si>
  <si>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</si>
  <si>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</si>
  <si>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</si>
  <si>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</si>
  <si>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</si>
  <si>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</si>
  <si>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</si>
  <si>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</si>
  <si>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</si>
  <si>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</si>
  <si>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</si>
  <si>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</si>
  <si>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</si>
  <si>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</si>
  <si>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</si>
  <si>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</si>
  <si>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</si>
  <si>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</si>
  <si>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</si>
  <si>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</si>
  <si>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</si>
  <si>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</si>
  <si>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</si>
  <si>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</si>
  <si>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</si>
  <si>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</si>
  <si>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</si>
  <si>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</si>
  <si>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</si>
  <si>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</si>
  <si>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</si>
  <si>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</si>
  <si>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</si>
  <si>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</si>
  <si>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</si>
  <si>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</si>
  <si>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</si>
  <si>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</si>
  <si>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</si>
  <si>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</si>
  <si>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</si>
  <si>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</si>
  <si>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</si>
  <si>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</si>
  <si>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</si>
  <si>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</si>
  <si>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</si>
  <si>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</si>
  <si>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</si>
  <si>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</si>
  <si>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</si>
  <si>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</si>
  <si>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</si>
  <si>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</si>
  <si>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</si>
  <si>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</si>
  <si>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</si>
  <si>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</si>
  <si>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</si>
  <si>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</si>
  <si>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</si>
  <si>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</si>
  <si>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</si>
  <si>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</si>
  <si>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</si>
  <si>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</si>
  <si>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</si>
  <si>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</si>
  <si>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</si>
  <si>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</si>
  <si>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</si>
  <si>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</si>
  <si>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</si>
  <si>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</si>
  <si>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</si>
  <si>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</si>
  <si>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</si>
  <si>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</si>
  <si>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</si>
  <si>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</si>
  <si>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</si>
  <si>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</si>
  <si>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</si>
  <si>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</si>
  <si>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</si>
  <si>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</si>
  <si>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</si>
  <si>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</si>
  <si>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</si>
  <si>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</si>
  <si>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</si>
  <si>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</si>
  <si>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</si>
  <si>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</si>
  <si>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</si>
  <si>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</si>
  <si>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</si>
  <si>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</si>
  <si>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</si>
  <si>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</si>
  <si>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</si>
  <si>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</si>
  <si>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</si>
  <si>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</si>
  <si>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</si>
  <si>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</si>
  <si>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</si>
  <si>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</si>
  <si>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</si>
  <si>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</si>
  <si>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</si>
  <si>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</si>
  <si>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</si>
  <si>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</si>
  <si>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</si>
  <si>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</si>
  <si>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</si>
  <si>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</si>
  <si>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</si>
  <si>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</si>
  <si>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</si>
  <si>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</si>
  <si>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</si>
  <si>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</si>
  <si>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</si>
  <si>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</si>
  <si>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</si>
  <si>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</si>
  <si>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</si>
  <si>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</si>
  <si>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</si>
  <si>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</si>
  <si>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</si>
  <si>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</si>
  <si>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</si>
  <si>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</si>
  <si>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</si>
  <si>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</si>
  <si>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</si>
  <si>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</si>
  <si>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</si>
  <si>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</si>
  <si>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</si>
  <si>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</si>
  <si>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</si>
  <si>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</si>
  <si>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</si>
  <si>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</si>
  <si>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</si>
  <si>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</si>
  <si>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</si>
  <si>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</si>
  <si>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</si>
  <si>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</si>
  <si>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</si>
  <si>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</si>
  <si>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</si>
  <si>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</si>
  <si>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</si>
  <si>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</si>
  <si>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</si>
  <si>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</si>
  <si>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</si>
  <si>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</si>
  <si>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</si>
  <si>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</si>
  <si>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</si>
  <si>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</si>
  <si>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</si>
  <si>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</si>
  <si>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</si>
  <si>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</si>
  <si>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</si>
  <si>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</si>
  <si>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</si>
  <si>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</si>
  <si>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</si>
  <si>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</si>
  <si>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</si>
  <si>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</si>
  <si>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</si>
  <si>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</si>
  <si>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</si>
  <si>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</si>
  <si>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</si>
  <si>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</si>
  <si>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</si>
  <si>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</si>
  <si>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</si>
  <si>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</si>
  <si>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</si>
  <si>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</si>
  <si>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</si>
  <si>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</si>
  <si>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</si>
  <si>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</si>
  <si>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</si>
  <si>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</si>
  <si>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</si>
  <si>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</si>
  <si>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</si>
  <si>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</si>
  <si>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</si>
  <si>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</si>
  <si>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</si>
  <si>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</si>
  <si>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</si>
  <si>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</si>
  <si>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</si>
  <si>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</si>
  <si>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</si>
  <si>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</si>
  <si>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</si>
  <si>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</si>
  <si>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</si>
  <si>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</si>
  <si>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</si>
  <si>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</si>
  <si>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</si>
  <si>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</si>
  <si>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</si>
  <si>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</si>
  <si>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</si>
  <si>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</si>
  <si>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</si>
  <si>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</si>
  <si>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</si>
  <si>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</si>
  <si>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</si>
  <si>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</si>
  <si>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</si>
  <si>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</si>
  <si>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</si>
  <si>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</si>
  <si>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</si>
  <si>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</si>
  <si>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</si>
  <si>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</si>
  <si>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</si>
  <si>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</si>
  <si>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</si>
  <si>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</si>
  <si>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</si>
  <si>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</si>
  <si>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</si>
  <si>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</si>
  <si>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</si>
  <si>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</si>
  <si>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</si>
  <si>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</si>
  <si>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</si>
  <si>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</si>
  <si>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</si>
  <si>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</si>
  <si>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</si>
  <si>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</si>
  <si>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</si>
  <si>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</si>
  <si>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</si>
  <si>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</si>
  <si>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</si>
  <si>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</si>
  <si>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</si>
  <si>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</si>
  <si>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</si>
  <si>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</si>
  <si>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</si>
  <si>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</si>
  <si>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</si>
  <si>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</si>
  <si>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</si>
  <si>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</si>
  <si>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</si>
  <si>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</si>
  <si>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</si>
  <si>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</si>
  <si>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</si>
  <si>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</si>
  <si>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</si>
  <si>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</si>
  <si>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</si>
  <si>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</si>
  <si>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</si>
  <si>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</si>
  <si>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</si>
  <si>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</si>
  <si>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</si>
  <si>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</si>
  <si>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</si>
  <si>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</si>
  <si>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</si>
  <si>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</si>
  <si>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</si>
  <si>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</si>
  <si>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</si>
  <si>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</si>
  <si>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</si>
  <si>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</si>
  <si>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</si>
  <si>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</si>
  <si>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</si>
  <si>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</si>
  <si>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</si>
  <si>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</si>
  <si>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</si>
  <si>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</si>
  <si>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</si>
  <si>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</si>
  <si>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</si>
  <si>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</si>
  <si>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</si>
  <si>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</si>
  <si>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</si>
  <si>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</si>
  <si>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</si>
  <si>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</si>
  <si>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</si>
  <si>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</si>
  <si>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</si>
  <si>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</si>
  <si>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</si>
  <si>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</si>
  <si>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</si>
  <si>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</si>
  <si>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</si>
  <si>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</si>
  <si>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</si>
  <si>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</si>
  <si>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</si>
  <si>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</si>
  <si>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</si>
  <si>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</si>
  <si>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</si>
  <si>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</si>
  <si>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</si>
  <si>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</si>
  <si>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</si>
  <si>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</si>
  <si>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</si>
  <si>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</si>
  <si>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</si>
  <si>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</si>
  <si>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</si>
  <si>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</si>
  <si>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</si>
  <si>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</si>
  <si>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</si>
  <si>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</si>
  <si>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</si>
  <si>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</si>
  <si>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</si>
  <si>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</si>
  <si>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</si>
  <si>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</si>
  <si>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</si>
  <si>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</si>
  <si>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</si>
  <si>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</si>
  <si>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</si>
  <si>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</si>
  <si>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</si>
  <si>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</si>
  <si>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</si>
  <si>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</si>
  <si>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</si>
  <si>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</si>
  <si>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</si>
  <si>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</si>
  <si>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</si>
  <si>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</si>
  <si>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</si>
  <si>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</si>
  <si>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</si>
  <si>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</si>
  <si>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</si>
  <si>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</si>
  <si>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</si>
  <si>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</si>
  <si>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</si>
  <si>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</si>
  <si>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</si>
  <si>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</si>
  <si>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</si>
  <si>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</si>
  <si>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</si>
  <si>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</si>
  <si>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</si>
  <si>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</si>
  <si>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</si>
  <si>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</si>
  <si>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</si>
  <si>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</si>
  <si>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</si>
  <si>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</si>
  <si>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</si>
  <si>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</si>
  <si>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</si>
  <si>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</si>
  <si>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</si>
  <si>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</si>
  <si>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</si>
  <si>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</si>
  <si>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</si>
  <si>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</si>
  <si>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</si>
  <si>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</si>
  <si>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</si>
  <si>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</si>
  <si>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</si>
  <si>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</si>
  <si>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</si>
  <si>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</si>
  <si>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</si>
  <si>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</si>
  <si>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</si>
  <si>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</si>
  <si>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</si>
  <si>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</si>
  <si>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</si>
  <si>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</si>
  <si>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</si>
  <si>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</si>
  <si>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</si>
  <si>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</si>
  <si>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</si>
  <si>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</si>
  <si>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</si>
  <si>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</si>
  <si>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</si>
  <si>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</si>
  <si>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</si>
  <si>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</si>
  <si>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</si>
  <si>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</si>
  <si>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</si>
  <si>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</si>
  <si>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</si>
  <si>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</si>
  <si>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</si>
  <si>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</si>
  <si>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</si>
  <si>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</si>
  <si>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</si>
  <si>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</si>
  <si>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</si>
  <si>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</si>
  <si>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</si>
  <si>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</si>
  <si>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</si>
  <si>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</si>
  <si>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</si>
  <si>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</si>
  <si>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</si>
  <si>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</si>
  <si>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</si>
  <si>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</si>
  <si>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</si>
  <si>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</si>
  <si>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</si>
  <si>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</si>
  <si>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</si>
  <si>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</si>
  <si>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</si>
  <si>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</si>
  <si>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</si>
  <si>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</si>
  <si>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</si>
  <si>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</si>
  <si>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</si>
  <si>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</si>
  <si>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</si>
  <si>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</si>
  <si>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</si>
  <si>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</si>
  <si>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</si>
  <si>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</si>
  <si>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</si>
  <si>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</si>
  <si>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</si>
  <si>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</si>
  <si>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</si>
  <si>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</si>
  <si>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</si>
  <si>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</si>
  <si>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</si>
  <si>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</si>
  <si>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</si>
  <si>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</si>
  <si>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</si>
  <si>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</si>
  <si>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</si>
  <si>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</si>
  <si>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</si>
  <si>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</si>
  <si>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</si>
  <si>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</si>
  <si>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</si>
  <si>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</si>
  <si>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</si>
  <si>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</si>
  <si>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</si>
  <si>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</si>
  <si>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</si>
  <si>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</si>
  <si>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</si>
  <si>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</si>
  <si>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</si>
  <si>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</si>
  <si>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</si>
  <si>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</si>
  <si>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</si>
  <si>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</si>
  <si>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</si>
  <si>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</si>
  <si>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</si>
  <si>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</si>
  <si>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</si>
  <si>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</si>
  <si>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</si>
  <si>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</si>
  <si>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</si>
  <si>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</si>
  <si>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</si>
  <si>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</si>
  <si>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</si>
  <si>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</si>
  <si>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</si>
  <si>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</si>
  <si>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</si>
  <si>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</si>
  <si>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</si>
  <si>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</si>
  <si>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</si>
  <si>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</si>
  <si>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</si>
  <si>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</si>
  <si>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</si>
  <si>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</si>
  <si>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</si>
  <si>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</si>
  <si>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</si>
  <si>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</si>
  <si>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</si>
  <si>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</si>
  <si>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</si>
  <si>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</si>
  <si>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</si>
  <si>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</si>
  <si>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</si>
  <si>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</si>
  <si>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</si>
  <si>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</si>
  <si>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</si>
  <si>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</si>
  <si>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</si>
  <si>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</si>
  <si>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</si>
  <si>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</si>
  <si>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</si>
  <si>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</si>
  <si>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</si>
  <si>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</si>
  <si>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</si>
  <si>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</si>
  <si>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</si>
  <si>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</si>
  <si>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</si>
  <si>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</si>
  <si>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</si>
  <si>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</si>
  <si>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</si>
  <si>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</si>
  <si>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</si>
  <si>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</si>
  <si>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</si>
  <si>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</si>
  <si>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</si>
  <si>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</si>
  <si>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</si>
  <si>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</si>
  <si>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</si>
  <si>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</si>
  <si>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</si>
  <si>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</si>
  <si>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</si>
  <si>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</si>
  <si>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</si>
  <si>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</si>
  <si>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</si>
  <si>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</si>
  <si>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</si>
  <si>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</si>
  <si>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</si>
  <si>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</si>
  <si>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</si>
  <si>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</si>
  <si>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</si>
  <si>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</si>
  <si>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</si>
  <si>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</si>
  <si>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</si>
  <si>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</si>
  <si>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</si>
  <si>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</si>
  <si>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</si>
  <si>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</si>
  <si>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</si>
  <si>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</si>
  <si>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</si>
  <si>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</si>
  <si>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</si>
  <si>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</si>
  <si>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</si>
  <si>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</si>
  <si>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</si>
  <si>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</si>
  <si>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</si>
  <si>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</si>
  <si>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</si>
  <si>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</si>
  <si>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</si>
  <si>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</si>
  <si>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</si>
  <si>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</si>
  <si>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</si>
  <si>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</si>
  <si>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</si>
  <si>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</si>
  <si>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</si>
  <si>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</si>
  <si>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</si>
  <si>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</si>
  <si>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</si>
  <si>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</si>
  <si>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</si>
  <si>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</si>
  <si>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</si>
  <si>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</si>
  <si>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</si>
  <si>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</si>
  <si>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</si>
  <si>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</si>
  <si>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</si>
  <si>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</si>
  <si>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</si>
  <si>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</si>
  <si>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</si>
  <si>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</si>
  <si>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</si>
  <si>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</si>
  <si>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</si>
  <si>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</si>
  <si>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</si>
  <si>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</si>
  <si>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</si>
  <si>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</si>
  <si>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</si>
  <si>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</si>
  <si>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</si>
  <si>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</si>
  <si>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</si>
  <si>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</si>
  <si>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</si>
  <si>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</si>
  <si>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</si>
  <si>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</si>
  <si>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</si>
  <si>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</si>
  <si>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</si>
  <si>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</si>
  <si>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</si>
  <si>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</si>
  <si>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</si>
  <si>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</si>
  <si>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</si>
  <si>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</si>
  <si>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</si>
  <si>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</si>
  <si>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</si>
  <si>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</si>
  <si>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</si>
  <si>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</si>
  <si>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</si>
  <si>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</si>
  <si>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</si>
  <si>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</si>
  <si>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</si>
  <si>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</si>
  <si>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</si>
  <si>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</si>
  <si>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</si>
  <si>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</si>
  <si>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</si>
  <si>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</si>
  <si>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</si>
  <si>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</si>
  <si>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</si>
  <si>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</si>
  <si>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</si>
  <si>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</si>
  <si>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</si>
  <si>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</si>
  <si>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</si>
  <si>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</si>
  <si>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</si>
  <si>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</si>
  <si>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</si>
  <si>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</si>
  <si>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</si>
  <si>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</si>
  <si>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</si>
  <si>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</si>
  <si>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</si>
  <si>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</si>
  <si>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</si>
  <si>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</si>
  <si>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</si>
  <si>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</si>
  <si>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</si>
  <si>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</si>
  <si>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</si>
  <si>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</si>
  <si>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</si>
  <si>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</si>
  <si>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</si>
  <si>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</si>
  <si>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</si>
  <si>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</si>
  <si>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</si>
  <si>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</si>
  <si>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</si>
  <si>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</si>
  <si>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</si>
  <si>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</si>
  <si>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</si>
  <si>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</si>
  <si>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</si>
  <si>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</si>
  <si>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</si>
  <si>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</si>
  <si>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</si>
  <si>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</si>
  <si>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</si>
  <si>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</si>
  <si>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</si>
  <si>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</si>
  <si>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</si>
  <si>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</si>
  <si>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</si>
  <si>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</si>
  <si>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</si>
  <si>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</si>
  <si>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</si>
  <si>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</si>
  <si>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</si>
  <si>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</si>
  <si>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</si>
  <si>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</si>
  <si>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</si>
  <si>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</si>
  <si>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</si>
  <si>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</si>
  <si>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</si>
  <si>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</si>
  <si>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</si>
  <si>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</si>
  <si>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</si>
  <si>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</si>
  <si>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</si>
  <si>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</si>
  <si>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</si>
  <si>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</si>
  <si>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</si>
  <si>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</si>
  <si>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</si>
  <si>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</si>
  <si>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</si>
  <si>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</si>
  <si>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</si>
  <si>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</si>
  <si>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</si>
  <si>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</si>
  <si>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</si>
  <si>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</si>
  <si>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</si>
  <si>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</si>
  <si>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</si>
  <si>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</si>
  <si>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</si>
  <si>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</si>
  <si>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</si>
  <si>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</si>
  <si>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</si>
  <si>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</si>
  <si>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</si>
  <si>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</si>
  <si>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</si>
  <si>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</si>
  <si>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</si>
  <si>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</si>
  <si>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</si>
  <si>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</si>
  <si>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</si>
  <si>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</si>
  <si>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</si>
  <si>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</si>
  <si>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</si>
  <si>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</si>
  <si>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</si>
  <si>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</si>
  <si>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</si>
  <si>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</si>
  <si>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</si>
  <si>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</si>
  <si>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</si>
  <si>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</si>
  <si>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</si>
  <si>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</si>
  <si>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</si>
  <si>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</si>
  <si>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</si>
  <si>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</si>
  <si>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</si>
  <si>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</si>
  <si>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</si>
  <si>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</si>
  <si>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</si>
  <si>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</si>
  <si>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</si>
  <si>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</si>
  <si>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</si>
  <si>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</si>
  <si>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</si>
  <si>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</si>
  <si>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</si>
  <si>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</si>
  <si>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</si>
  <si>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</si>
  <si>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</si>
  <si>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</si>
  <si>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</si>
  <si>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</si>
  <si>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</si>
  <si>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</si>
  <si>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</si>
  <si>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</si>
  <si>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</si>
  <si>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</si>
  <si>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</si>
  <si>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</si>
  <si>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</si>
  <si>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</si>
  <si>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</si>
  <si>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</si>
  <si>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</si>
  <si>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</si>
  <si>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</si>
  <si>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</si>
  <si>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</si>
  <si>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</si>
  <si>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</si>
  <si>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</si>
  <si>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</si>
  <si>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</si>
  <si>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</si>
  <si>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</si>
  <si>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</si>
  <si>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</si>
  <si>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</si>
  <si>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</si>
  <si>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</si>
  <si>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</si>
  <si>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</si>
  <si>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</si>
  <si>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</si>
  <si>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</si>
  <si>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</si>
  <si>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</si>
  <si>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</si>
  <si>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</si>
  <si>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</si>
  <si>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</si>
  <si>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</si>
  <si>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</si>
  <si>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</si>
  <si>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</si>
  <si>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</si>
  <si>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</si>
  <si>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</si>
  <si>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</si>
  <si>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</si>
  <si>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</si>
  <si>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</si>
  <si>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</si>
  <si>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</si>
  <si>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</si>
  <si>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</si>
  <si>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</si>
  <si>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</si>
  <si>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</si>
  <si>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</si>
  <si>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</si>
  <si>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</si>
  <si>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</si>
  <si>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</si>
  <si>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</si>
  <si>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</si>
  <si>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</si>
  <si>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</si>
  <si>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</si>
  <si>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</si>
  <si>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</si>
  <si>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</si>
  <si>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</si>
  <si>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</si>
  <si>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</si>
  <si>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</si>
  <si>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</si>
  <si>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</si>
  <si>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</si>
  <si>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</si>
  <si>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</si>
  <si>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</si>
  <si>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</si>
  <si>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</si>
  <si>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</si>
  <si>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</si>
  <si>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</si>
  <si>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</si>
  <si>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</si>
  <si>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</si>
  <si>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</si>
  <si>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</si>
  <si>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</si>
  <si>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</si>
  <si>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</si>
  <si>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</si>
  <si>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</si>
  <si>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</si>
  <si>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</si>
  <si>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</si>
  <si>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</si>
  <si>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</si>
  <si>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</si>
  <si>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</si>
  <si>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</si>
  <si>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</si>
  <si>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</si>
  <si>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</si>
  <si>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</si>
  <si>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</si>
  <si>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</si>
  <si>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</si>
  <si>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</si>
  <si>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</si>
  <si>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</si>
  <si>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</si>
  <si>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</si>
  <si>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</si>
  <si>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</si>
  <si>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</si>
  <si>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</si>
  <si>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</si>
  <si>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</si>
  <si>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</si>
  <si>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</si>
  <si>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</si>
  <si>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</si>
  <si>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</si>
  <si>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</si>
  <si>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</si>
  <si>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</si>
  <si>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</si>
  <si>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</si>
  <si>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</si>
  <si>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</si>
  <si>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</si>
  <si>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</si>
  <si>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</si>
  <si>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</si>
  <si>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</si>
  <si>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</si>
  <si>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</si>
  <si>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</si>
  <si>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</si>
  <si>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</si>
  <si>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</si>
  <si>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</si>
  <si>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</si>
  <si>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</si>
  <si>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</si>
  <si>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</si>
  <si>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</si>
  <si>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</si>
  <si>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</si>
  <si>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</si>
  <si>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</si>
  <si>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</si>
  <si>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</si>
  <si>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</si>
  <si>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</si>
  <si>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</si>
  <si>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</si>
  <si>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</si>
  <si>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</si>
  <si>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</si>
  <si>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</si>
  <si>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</si>
  <si>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</si>
  <si>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</si>
  <si>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</si>
  <si>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</si>
  <si>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</si>
  <si>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</si>
  <si>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</si>
  <si>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</si>
  <si>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</si>
  <si>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</si>
  <si>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</si>
  <si>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</si>
  <si>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</si>
  <si>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</si>
  <si>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</si>
  <si>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</si>
  <si>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</si>
  <si>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</si>
  <si>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</si>
  <si>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</si>
  <si>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</si>
  <si>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</si>
  <si>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</si>
  <si>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</si>
  <si>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</si>
  <si>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</si>
  <si>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</si>
  <si>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</si>
  <si>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</si>
  <si>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</si>
  <si>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</si>
  <si>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</si>
  <si>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</si>
  <si>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</si>
  <si>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</si>
  <si>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</si>
  <si>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</si>
  <si>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</si>
  <si>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</si>
  <si>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</si>
  <si>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</si>
  <si>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</si>
  <si>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</si>
  <si>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</si>
  <si>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</si>
  <si>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</si>
  <si>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</si>
  <si>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</si>
  <si>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</si>
  <si>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</si>
  <si>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</si>
  <si>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</si>
  <si>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</si>
  <si>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</si>
  <si>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</si>
  <si>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</si>
  <si>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</si>
  <si>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</si>
  <si>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</si>
  <si>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</si>
  <si>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</si>
  <si>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</si>
  <si>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</si>
  <si>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</si>
  <si>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</si>
  <si>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</si>
  <si>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</si>
  <si>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</si>
  <si>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</si>
  <si>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</si>
  <si>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</si>
  <si>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</si>
  <si>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</si>
  <si>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</si>
  <si>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</si>
  <si>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</si>
  <si>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</si>
  <si>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</si>
  <si>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</si>
  <si>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</si>
  <si>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</si>
  <si>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</si>
  <si>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</si>
  <si>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</si>
  <si>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</si>
  <si>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</si>
  <si>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</si>
  <si>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</si>
  <si>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</si>
  <si>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</si>
  <si>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</si>
  <si>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</si>
  <si>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</si>
  <si>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</si>
  <si>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</si>
  <si>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</si>
  <si>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</si>
  <si>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</si>
  <si>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</si>
  <si>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</si>
  <si>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</si>
  <si>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</si>
  <si>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</si>
  <si>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</si>
  <si>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</si>
  <si>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</si>
  <si>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</si>
  <si>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</si>
  <si>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</si>
  <si>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</si>
  <si>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</si>
  <si>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</si>
  <si>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</si>
  <si>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</si>
  <si>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</si>
  <si>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</si>
  <si>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</si>
  <si>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</si>
  <si>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</si>
  <si>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</si>
  <si>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</si>
  <si>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</si>
  <si>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</si>
  <si>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</si>
  <si>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</si>
  <si>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</si>
  <si>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</si>
  <si>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</si>
  <si>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</si>
  <si>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</si>
  <si>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</si>
  <si>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</si>
  <si>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</si>
  <si>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</si>
  <si>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</si>
  <si>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</si>
  <si>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</si>
  <si>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</si>
  <si>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</si>
  <si>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</si>
  <si>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</si>
  <si>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</si>
  <si>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</si>
  <si>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</si>
  <si>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</si>
  <si>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</si>
  <si>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</si>
  <si>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</si>
  <si>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</si>
  <si>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</si>
  <si>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</si>
  <si>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</si>
  <si>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</si>
  <si>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</si>
  <si>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</si>
  <si>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</si>
  <si>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</si>
  <si>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</si>
  <si>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</si>
  <si>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</si>
  <si>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</si>
  <si>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</si>
  <si>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</si>
  <si>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</si>
  <si>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</si>
  <si>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</si>
  <si>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</si>
  <si>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</si>
  <si>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</si>
  <si>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</si>
  <si>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</si>
  <si>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</si>
  <si>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</si>
  <si>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</si>
  <si>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</si>
  <si>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</si>
  <si>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</si>
  <si>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</si>
  <si>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</si>
  <si>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</si>
  <si>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</si>
  <si>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</si>
  <si>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</si>
  <si>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</si>
  <si>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</si>
  <si>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</si>
  <si>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</si>
  <si>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</si>
  <si>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</si>
  <si>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</si>
  <si>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</si>
  <si>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</si>
  <si>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</si>
  <si>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</si>
  <si>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</si>
  <si>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</si>
  <si>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</si>
  <si>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</si>
  <si>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</si>
  <si>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</si>
  <si>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</si>
  <si>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</si>
  <si>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</si>
  <si>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</si>
  <si>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</si>
  <si>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</si>
  <si>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</si>
  <si>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</si>
  <si>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</si>
  <si>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</si>
  <si>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</si>
  <si>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</si>
  <si>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</si>
  <si>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</si>
  <si>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</si>
  <si>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</si>
  <si>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</si>
  <si>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</si>
  <si>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</si>
  <si>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</si>
  <si>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</si>
  <si>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</si>
  <si>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</si>
  <si>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</si>
  <si>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</si>
  <si>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</si>
  <si>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</si>
  <si>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</si>
  <si>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</si>
  <si>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</si>
  <si>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</si>
  <si>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</si>
  <si>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</si>
  <si>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</si>
  <si>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</si>
  <si>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</si>
  <si>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</si>
  <si>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</si>
  <si>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</si>
  <si>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</si>
  <si>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</si>
  <si>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</si>
  <si>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</si>
  <si>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</si>
  <si>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</si>
  <si>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</si>
  <si>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</si>
  <si>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</si>
  <si>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</si>
  <si>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</si>
  <si>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</si>
  <si>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</si>
  <si>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</si>
  <si>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</si>
  <si>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</si>
  <si>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</si>
  <si>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</si>
  <si>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</si>
  <si>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</si>
  <si>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</si>
  <si>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</si>
  <si>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</si>
  <si>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</si>
  <si>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</si>
  <si>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</si>
  <si>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</si>
  <si>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</si>
  <si>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</si>
  <si>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</si>
  <si>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</si>
  <si>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</si>
  <si>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</si>
  <si>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</si>
  <si>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</si>
  <si>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</si>
  <si>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</si>
  <si>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</si>
  <si>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</si>
  <si>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</si>
  <si>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</si>
  <si>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</si>
  <si>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</si>
  <si>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</si>
  <si>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</si>
  <si>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</si>
  <si>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</si>
  <si>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</si>
  <si>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</si>
  <si>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</si>
  <si>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</si>
  <si>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</si>
  <si>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</si>
  <si>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</si>
  <si>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</si>
  <si>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</si>
  <si>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</si>
  <si>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</si>
  <si>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</si>
  <si>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</si>
  <si>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</si>
  <si>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</si>
  <si>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</si>
  <si>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</si>
  <si>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</si>
  <si>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</si>
  <si>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</si>
  <si>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</si>
  <si>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</si>
  <si>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</si>
  <si>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</si>
  <si>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</si>
  <si>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</si>
  <si>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</si>
  <si>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</si>
  <si>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</si>
  <si>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</si>
  <si>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</si>
  <si>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</si>
  <si>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</si>
  <si>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</si>
  <si>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</si>
  <si>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</si>
  <si>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</si>
  <si>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</si>
  <si>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</si>
  <si>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</si>
  <si>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</si>
  <si>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</si>
  <si>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</si>
  <si>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</si>
  <si>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</si>
  <si>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</si>
  <si>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</si>
  <si>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</si>
  <si>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</si>
  <si>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</si>
  <si>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</si>
  <si>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</si>
  <si>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</si>
  <si>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</si>
  <si>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</si>
  <si>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</si>
  <si>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</si>
  <si>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</si>
  <si>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</si>
  <si>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</si>
  <si>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</si>
  <si>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</si>
  <si>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</si>
  <si>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</si>
  <si>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</si>
  <si>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</si>
  <si>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</si>
  <si>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</si>
  <si>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</si>
  <si>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</si>
  <si>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</si>
  <si>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</si>
  <si>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</si>
  <si>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</si>
  <si>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</si>
  <si>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</si>
  <si>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</si>
  <si>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</si>
  <si>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</si>
  <si>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</si>
  <si>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</si>
  <si>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</si>
  <si>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</si>
  <si>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</si>
  <si>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</si>
  <si>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</si>
  <si>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</si>
  <si>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</si>
  <si>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</si>
  <si>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</si>
  <si>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</si>
  <si>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</si>
  <si>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</si>
  <si>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</si>
  <si>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</si>
  <si>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</si>
  <si>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</si>
  <si>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</si>
  <si>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</si>
  <si>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</si>
  <si>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</si>
  <si>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</si>
  <si>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</si>
  <si>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</si>
  <si>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</si>
  <si>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</si>
  <si>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</si>
  <si>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</si>
  <si>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</si>
  <si>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</si>
  <si>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</si>
  <si>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</si>
  <si>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</si>
  <si>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</si>
  <si>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</si>
  <si>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</si>
  <si>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</si>
  <si>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</si>
  <si>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</si>
  <si>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</si>
  <si>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</si>
  <si>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</si>
  <si>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</si>
  <si>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</si>
  <si>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</si>
  <si>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</si>
  <si>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</si>
  <si>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</si>
  <si>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</si>
  <si>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</si>
  <si>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</si>
  <si>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</si>
  <si>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</si>
  <si>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</si>
  <si>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</si>
  <si>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</si>
  <si>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</si>
  <si>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</si>
  <si>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</si>
  <si>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</si>
  <si>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</si>
  <si>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</si>
  <si>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</si>
  <si>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</si>
  <si>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</si>
  <si>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</si>
  <si>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</si>
  <si>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</si>
  <si>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</si>
  <si>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</si>
  <si>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</si>
  <si>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</si>
  <si>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</si>
  <si>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</si>
  <si>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</si>
  <si>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</si>
  <si>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</si>
  <si>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</si>
  <si>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</si>
  <si>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</si>
  <si>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</si>
  <si>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</si>
  <si>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</si>
  <si>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</si>
  <si>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</si>
  <si>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</si>
  <si>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</si>
  <si>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</si>
  <si>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</si>
  <si>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</si>
  <si>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</si>
  <si>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</si>
  <si>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</si>
  <si>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</si>
  <si>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</si>
  <si>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</si>
  <si>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</si>
  <si>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</si>
  <si>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</si>
  <si>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</si>
  <si>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</si>
  <si>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</si>
  <si>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</si>
  <si>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</si>
  <si>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</si>
  <si>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</si>
  <si>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</si>
  <si>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</si>
  <si>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</si>
  <si>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</si>
  <si>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</si>
  <si>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</si>
  <si>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</si>
  <si>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</si>
  <si>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</si>
  <si>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</si>
  <si>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</si>
  <si>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</si>
  <si>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</si>
  <si>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</si>
  <si>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</si>
  <si>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</si>
  <si>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</si>
  <si>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</si>
  <si>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</si>
  <si>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</si>
  <si>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</si>
  <si>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</si>
  <si>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</si>
  <si>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</si>
  <si>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</si>
  <si>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</si>
  <si>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</si>
  <si>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</si>
  <si>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</si>
  <si>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</si>
  <si>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</si>
  <si>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</si>
  <si>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</si>
  <si>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</si>
  <si>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</si>
  <si>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</si>
  <si>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</si>
  <si>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</si>
  <si>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</si>
  <si>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</si>
  <si>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</si>
  <si>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</si>
  <si>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</si>
  <si>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</si>
  <si>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</si>
  <si>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</si>
  <si>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</si>
  <si>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</si>
  <si>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</si>
  <si>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</si>
  <si>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</si>
  <si>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</si>
  <si>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</si>
  <si>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</si>
  <si>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</si>
  <si>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</si>
  <si>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</si>
  <si>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</si>
  <si>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</si>
  <si>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</si>
  <si>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</si>
  <si>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</si>
  <si>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</si>
  <si>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</si>
  <si>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</si>
  <si>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</si>
  <si>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</si>
  <si>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</si>
  <si>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</si>
  <si>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</si>
  <si>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</si>
  <si>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</si>
  <si>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</si>
  <si>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</si>
  <si>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</si>
  <si>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</si>
  <si>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</si>
  <si>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</si>
  <si>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</si>
  <si>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</si>
  <si>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</si>
  <si>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</si>
  <si>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</si>
  <si>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</si>
  <si>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</si>
  <si>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</si>
  <si>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</si>
  <si>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</si>
  <si>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</si>
  <si>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</si>
  <si>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</si>
  <si>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</si>
  <si>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</si>
  <si>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</si>
  <si>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</si>
  <si>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</si>
  <si>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</si>
  <si>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</si>
  <si>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</si>
  <si>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</si>
  <si>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</si>
  <si>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</si>
  <si>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</si>
  <si>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</si>
  <si>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</si>
  <si>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</si>
  <si>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</si>
  <si>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</si>
  <si>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</si>
  <si>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</si>
  <si>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</si>
  <si>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</si>
  <si>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</si>
  <si>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</si>
  <si>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</si>
  <si>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</si>
  <si>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</si>
  <si>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</si>
  <si>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</si>
  <si>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</si>
  <si>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</si>
  <si>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</si>
  <si>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</si>
  <si>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</si>
  <si>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</si>
  <si>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</si>
  <si>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</si>
  <si>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</si>
  <si>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</si>
  <si>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</si>
  <si>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</si>
  <si>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</si>
  <si>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</si>
  <si>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</si>
  <si>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</si>
  <si>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</si>
  <si>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</si>
  <si>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</si>
  <si>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</si>
  <si>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</si>
  <si>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</si>
  <si>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</si>
  <si>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</si>
  <si>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</si>
  <si>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</si>
  <si>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</si>
  <si>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</si>
  <si>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</si>
  <si>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</si>
  <si>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</si>
  <si>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</si>
  <si>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</si>
  <si>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</si>
  <si>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</si>
  <si>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</si>
  <si>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</si>
  <si>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</si>
  <si>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</si>
  <si>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</si>
  <si>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</si>
  <si>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</si>
  <si>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</si>
  <si>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</si>
  <si>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</si>
  <si>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</si>
  <si>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</si>
  <si>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</si>
  <si>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</si>
  <si>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</si>
  <si>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</si>
  <si>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</si>
  <si>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</si>
  <si>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</si>
  <si>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</si>
  <si>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</si>
  <si>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</si>
  <si>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</si>
  <si>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</si>
  <si>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</si>
  <si>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</si>
  <si>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</si>
  <si>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</si>
  <si>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</si>
  <si>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</si>
  <si>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</si>
  <si>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</si>
  <si>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</si>
  <si>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</si>
  <si>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</si>
  <si>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</si>
  <si>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</si>
  <si>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</si>
  <si>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</si>
  <si>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</si>
  <si>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</si>
  <si>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</si>
  <si>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</si>
  <si>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</si>
  <si>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</si>
  <si>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</si>
  <si>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</si>
  <si>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</si>
  <si>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</si>
  <si>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</si>
  <si>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</si>
  <si>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</si>
  <si>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</si>
  <si>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</si>
  <si>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</si>
  <si>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</si>
  <si>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</si>
  <si>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</si>
  <si>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</si>
  <si>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</si>
  <si>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</si>
  <si>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</si>
  <si>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</si>
  <si>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</si>
  <si>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</si>
  <si>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</si>
  <si>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</si>
  <si>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</si>
  <si>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</si>
  <si>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</si>
  <si>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</si>
  <si>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</si>
  <si>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</si>
  <si>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</si>
  <si>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</si>
  <si>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</si>
  <si>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</si>
  <si>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</si>
  <si>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</si>
  <si>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</si>
  <si>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</si>
  <si>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</si>
  <si>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</si>
  <si>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</si>
  <si>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</si>
  <si>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</si>
  <si>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</si>
  <si>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</si>
  <si>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</si>
  <si>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</si>
  <si>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</si>
  <si>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</si>
  <si>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</si>
  <si>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</si>
  <si>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</si>
  <si>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</si>
  <si>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</si>
  <si>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</si>
  <si>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</si>
  <si>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</si>
  <si>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</si>
  <si>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</si>
  <si>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</si>
  <si>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</si>
  <si>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</si>
  <si>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</si>
  <si>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</si>
  <si>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</si>
  <si>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</si>
  <si>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</si>
  <si>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</si>
  <si>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</si>
  <si>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</si>
  <si>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</si>
  <si>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</si>
  <si>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</si>
  <si>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</si>
  <si>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</si>
  <si>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</si>
  <si>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</si>
  <si>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</si>
  <si>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</si>
  <si>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</si>
  <si>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</si>
  <si>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</si>
  <si>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</si>
  <si>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</si>
  <si>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</si>
  <si>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</si>
  <si>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</si>
  <si>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</si>
  <si>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</si>
  <si>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</si>
  <si>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</si>
  <si>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</si>
  <si>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</si>
  <si>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</si>
  <si>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</si>
  <si>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</si>
  <si>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</si>
  <si>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</si>
  <si>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</si>
  <si>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</si>
  <si>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</si>
  <si>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</si>
  <si>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</si>
  <si>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</si>
  <si>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</si>
  <si>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</si>
  <si>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</si>
  <si>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</si>
  <si>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</si>
  <si>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</si>
  <si>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</si>
  <si>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</si>
  <si>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</si>
  <si>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</si>
  <si>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</si>
  <si>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</si>
  <si>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</si>
  <si>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</si>
  <si>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</si>
  <si>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</si>
  <si>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</si>
  <si>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</si>
  <si>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</si>
  <si>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</si>
  <si>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</si>
  <si>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</si>
  <si>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</si>
  <si>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</si>
  <si>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</si>
  <si>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</si>
  <si>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</si>
  <si>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</si>
  <si>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</si>
  <si>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</si>
  <si>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</si>
  <si>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</si>
  <si>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</si>
  <si>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</si>
  <si>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</si>
  <si>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</si>
  <si>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</si>
  <si>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</si>
  <si>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</si>
  <si>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</si>
  <si>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</si>
  <si>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</si>
  <si>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</si>
  <si>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</si>
  <si>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</si>
  <si>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</si>
  <si>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</si>
  <si>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</si>
  <si>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</si>
  <si>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</si>
  <si>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</si>
  <si>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</si>
  <si>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</si>
  <si>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</si>
  <si>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</si>
  <si>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</si>
  <si>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</si>
  <si>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</si>
  <si>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</si>
  <si>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</si>
  <si>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</si>
  <si>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</si>
  <si>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</si>
  <si>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</si>
  <si>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</si>
  <si>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</si>
  <si>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</si>
  <si>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</si>
  <si>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</si>
  <si>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</si>
  <si>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</si>
  <si>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</si>
  <si>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</si>
  <si>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</si>
  <si>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</si>
  <si>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</si>
  <si>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</si>
  <si>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</si>
  <si>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</si>
  <si>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</si>
  <si>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</si>
  <si>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</si>
  <si>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</si>
  <si>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</si>
  <si>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</si>
  <si>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</si>
  <si>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</si>
  <si>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</si>
  <si>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</si>
  <si>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</si>
  <si>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</si>
  <si>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</si>
  <si>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</si>
  <si>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</si>
  <si>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</si>
  <si>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</si>
  <si>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</si>
  <si>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</si>
  <si>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</si>
  <si>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</si>
  <si>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</si>
  <si>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</si>
  <si>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</si>
  <si>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</si>
  <si>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</si>
  <si>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</si>
  <si>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</si>
  <si>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</si>
  <si>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</si>
  <si>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</si>
  <si>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</si>
  <si>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</si>
  <si>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</si>
  <si>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</si>
  <si>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</si>
  <si>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</si>
  <si>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</si>
  <si>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</si>
  <si>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</si>
  <si>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</si>
  <si>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</si>
  <si>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</si>
  <si>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</si>
  <si>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</si>
  <si>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</si>
  <si>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</si>
  <si>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</si>
  <si>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</si>
  <si>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</si>
  <si>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</si>
  <si>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</si>
  <si>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</si>
  <si>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</si>
  <si>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</si>
  <si>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</si>
  <si>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</si>
  <si>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</si>
  <si>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</si>
  <si>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</si>
  <si>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</si>
  <si>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</si>
  <si>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</si>
  <si>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</si>
  <si>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</si>
  <si>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</si>
  <si>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</si>
  <si>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</si>
  <si>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</si>
  <si>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</si>
  <si>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</si>
  <si>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</si>
  <si>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</si>
  <si>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</si>
  <si>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</si>
  <si>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</si>
  <si>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</si>
  <si>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</si>
  <si>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</si>
  <si>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</si>
  <si>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</si>
  <si>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</si>
  <si>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</si>
  <si>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</si>
  <si>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</si>
  <si>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</si>
  <si>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</si>
  <si>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</si>
  <si>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</si>
  <si>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</si>
  <si>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</si>
  <si>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</si>
  <si>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</si>
  <si>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</si>
  <si>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</si>
  <si>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</si>
  <si>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</si>
  <si>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</si>
  <si>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</si>
  <si>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</si>
  <si>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</si>
  <si>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</si>
  <si>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</si>
  <si>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</si>
  <si>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</si>
  <si>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</si>
  <si>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</si>
  <si>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</si>
  <si>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</si>
  <si>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</si>
  <si>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</si>
  <si>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</si>
  <si>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</si>
  <si>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</si>
  <si>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</si>
  <si>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</si>
  <si>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</si>
  <si>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</si>
  <si>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</si>
  <si>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</si>
  <si>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</si>
  <si>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</si>
  <si>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</si>
  <si>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</si>
  <si>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</si>
  <si>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</si>
  <si>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</si>
  <si>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</si>
  <si>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</si>
  <si>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</si>
  <si>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</si>
  <si>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</si>
  <si>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</si>
  <si>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</si>
  <si>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</si>
  <si>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</si>
  <si>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</si>
  <si>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</si>
  <si>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</si>
  <si>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</si>
  <si>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</si>
  <si>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</si>
  <si>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</si>
  <si>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</si>
  <si>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</si>
  <si>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</si>
  <si>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</si>
  <si>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</si>
  <si>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</si>
  <si>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</si>
  <si>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</si>
  <si>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</si>
  <si>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</si>
  <si>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</si>
  <si>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</si>
  <si>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</si>
  <si>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</si>
  <si>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</si>
  <si>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</si>
  <si>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</si>
  <si>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</si>
  <si>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</si>
  <si>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</si>
  <si>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</si>
  <si>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</si>
  <si>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</si>
  <si>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</si>
  <si>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</si>
  <si>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</si>
  <si>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</si>
  <si>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</si>
  <si>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</si>
  <si>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</si>
  <si>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</si>
  <si>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</si>
  <si>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</si>
  <si>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</si>
  <si>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</si>
  <si>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</si>
  <si>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</si>
  <si>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</si>
  <si>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</si>
  <si>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</si>
  <si>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</si>
  <si>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</si>
  <si>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</si>
  <si>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</si>
  <si>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</si>
  <si>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</si>
  <si>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</si>
  <si>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</si>
  <si>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</si>
  <si>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</si>
  <si>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</si>
  <si>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</si>
  <si>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</si>
  <si>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</si>
  <si>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</si>
  <si>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</si>
  <si>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</si>
  <si>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</si>
  <si>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</si>
  <si>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</si>
  <si>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</si>
  <si>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</si>
  <si>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</si>
  <si>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</si>
  <si>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</si>
  <si>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</si>
  <si>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</si>
  <si>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</si>
  <si>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</si>
  <si>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</si>
  <si>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</si>
  <si>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</si>
  <si>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</si>
  <si>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</si>
  <si>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</si>
  <si>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</si>
  <si>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</si>
  <si>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</si>
  <si>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</si>
  <si>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</si>
  <si>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</si>
  <si>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</si>
  <si>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</si>
  <si>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</si>
  <si>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</si>
  <si>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</si>
  <si>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</si>
  <si>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</si>
  <si>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</si>
  <si>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</si>
  <si>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</si>
  <si>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</si>
  <si>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</si>
  <si>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</si>
  <si>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</si>
  <si>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</si>
  <si>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</si>
  <si>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</si>
  <si>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</si>
  <si>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</si>
  <si>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</si>
  <si>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</si>
  <si>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</si>
  <si>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</si>
  <si>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</si>
  <si>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</si>
  <si>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</si>
  <si>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</si>
  <si>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</si>
  <si>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</si>
  <si>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</si>
  <si>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</si>
  <si>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</si>
  <si>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</si>
  <si>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</si>
  <si>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</si>
  <si>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</si>
  <si>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</si>
  <si>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</si>
  <si>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</si>
  <si>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</si>
  <si>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</si>
  <si>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</si>
  <si>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</si>
  <si>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</si>
  <si>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</si>
  <si>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</si>
  <si>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</si>
  <si>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</si>
  <si>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</si>
  <si>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</si>
  <si>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</si>
  <si>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</si>
  <si>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</si>
  <si>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</si>
  <si>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</si>
  <si>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</si>
  <si>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</si>
  <si>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</si>
  <si>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</si>
  <si>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</si>
  <si>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</si>
  <si>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</si>
  <si>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</si>
  <si>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</si>
  <si>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</si>
  <si>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</si>
  <si>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</si>
  <si>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</si>
  <si>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</si>
  <si>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</si>
  <si>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</si>
  <si>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</si>
  <si>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</si>
  <si>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</si>
  <si>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</si>
  <si>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</si>
  <si>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</si>
  <si>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</si>
  <si>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</si>
  <si>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</si>
  <si>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</si>
  <si>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</si>
  <si>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</si>
  <si>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</si>
  <si>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</si>
  <si>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</si>
  <si>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</si>
  <si>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</si>
  <si>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</si>
  <si>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</si>
  <si>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</si>
  <si>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</si>
  <si>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</si>
  <si>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</si>
  <si>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</si>
  <si>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</si>
  <si>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</si>
  <si>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</si>
  <si>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</si>
  <si>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</si>
  <si>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</si>
  <si>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</si>
  <si>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</si>
  <si>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</si>
  <si>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</si>
  <si>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</si>
  <si>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</si>
  <si>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</si>
  <si>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</si>
  <si>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</si>
  <si>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</si>
  <si>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</si>
  <si>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</si>
  <si>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</si>
  <si>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</si>
  <si>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</si>
  <si>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</si>
  <si>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</si>
  <si>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</si>
  <si>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</si>
  <si>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</si>
  <si>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</si>
  <si>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</si>
  <si>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</si>
  <si>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</si>
  <si>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</si>
  <si>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</si>
  <si>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</si>
  <si>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</si>
  <si>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</si>
  <si>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</si>
  <si>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</si>
  <si>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</si>
  <si>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</si>
  <si>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</si>
  <si>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</si>
  <si>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</si>
  <si>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</si>
  <si>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</si>
  <si>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</si>
  <si>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</si>
  <si>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</si>
  <si>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</si>
  <si>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</si>
  <si>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</si>
  <si>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</si>
  <si>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</si>
  <si>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</si>
  <si>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</si>
  <si>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</si>
  <si>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</si>
  <si>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</si>
  <si>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</si>
  <si>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</si>
  <si>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</si>
  <si>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</si>
  <si>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</si>
  <si>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</si>
  <si>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</si>
  <si>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</si>
  <si>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</si>
  <si>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</si>
  <si>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</si>
  <si>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</si>
  <si>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</si>
  <si>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</si>
  <si>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</si>
  <si>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</si>
  <si>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</si>
  <si>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</si>
  <si>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</si>
  <si>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</si>
  <si>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</si>
  <si>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</si>
  <si>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</si>
  <si>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</si>
  <si>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</si>
  <si>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</si>
  <si>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</si>
  <si>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</si>
  <si>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</si>
  <si>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</si>
  <si>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</si>
  <si>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</si>
  <si>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</si>
  <si>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</si>
  <si>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</si>
  <si>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</si>
  <si>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</si>
  <si>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</si>
  <si>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</si>
  <si>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</si>
  <si>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</si>
  <si>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</si>
  <si>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</si>
  <si>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</si>
  <si>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</si>
  <si>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</si>
  <si>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</si>
  <si>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</si>
  <si>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</si>
  <si>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</si>
  <si>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</si>
  <si>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</si>
  <si>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</si>
  <si>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</si>
  <si>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</si>
  <si>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</si>
  <si>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</si>
  <si>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</si>
  <si>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</si>
  <si>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</si>
  <si>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</si>
  <si>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</si>
  <si>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</si>
  <si>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</si>
  <si>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</si>
  <si>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</si>
  <si>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</si>
  <si>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</si>
  <si>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</si>
  <si>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</si>
  <si>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</si>
  <si>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</si>
  <si>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</si>
  <si>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</si>
  <si>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</si>
  <si>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</si>
  <si>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</si>
  <si>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</si>
  <si>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</si>
  <si>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</si>
  <si>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</si>
  <si>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</si>
  <si>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</si>
  <si>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</si>
  <si>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</si>
  <si>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</si>
  <si>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</si>
  <si>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</si>
  <si>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</si>
  <si>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</si>
  <si>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</si>
  <si>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</si>
  <si>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</si>
  <si>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</si>
  <si>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</si>
  <si>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</si>
  <si>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</si>
  <si>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</si>
  <si>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</si>
  <si>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</si>
  <si>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</si>
  <si>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</si>
  <si>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</si>
  <si>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</si>
  <si>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</si>
  <si>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</si>
  <si>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</si>
  <si>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</si>
  <si>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</si>
  <si>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</si>
  <si>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</si>
  <si>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</si>
  <si>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</si>
  <si>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</si>
  <si>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</si>
  <si>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</si>
  <si>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</si>
  <si>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</si>
  <si>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</si>
  <si>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</si>
  <si>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</si>
  <si>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</si>
  <si>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</si>
  <si>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</si>
  <si>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</si>
  <si>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</si>
  <si>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</si>
  <si>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</si>
  <si>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</si>
  <si>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</si>
  <si>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</si>
  <si>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</si>
  <si>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</si>
  <si>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</si>
  <si>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</si>
  <si>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</si>
  <si>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</si>
  <si>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</si>
  <si>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</si>
  <si>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</si>
  <si>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</si>
  <si>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</si>
  <si>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</si>
  <si>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</si>
  <si>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</si>
  <si>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</si>
  <si>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</si>
  <si>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</si>
  <si>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</si>
  <si>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</si>
  <si>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</si>
  <si>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</si>
  <si>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</si>
  <si>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</si>
  <si>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</si>
  <si>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</si>
  <si>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</si>
  <si>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</si>
  <si>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</si>
  <si>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</si>
  <si>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</si>
  <si>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</si>
  <si>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</si>
  <si>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</si>
  <si>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</si>
  <si>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</si>
  <si>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</si>
  <si>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</si>
  <si>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</si>
  <si>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</si>
  <si>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</si>
  <si>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</si>
  <si>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</si>
  <si>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</si>
  <si>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</si>
  <si>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</si>
  <si>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</si>
  <si>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</si>
  <si>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</si>
  <si>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</si>
  <si>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</si>
  <si>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</si>
  <si>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</si>
  <si>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</si>
  <si>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</si>
  <si>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</si>
  <si>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</si>
  <si>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</si>
  <si>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</si>
  <si>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</si>
  <si>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</si>
  <si>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</si>
  <si>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</si>
  <si>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</si>
  <si>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</si>
  <si>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</si>
  <si>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</si>
  <si>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</si>
  <si>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</si>
  <si>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</si>
  <si>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</si>
  <si>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</si>
  <si>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</si>
  <si>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</si>
  <si>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</si>
  <si>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</si>
  <si>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</si>
  <si>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</si>
  <si>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</si>
  <si>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</si>
  <si>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</si>
  <si>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</si>
  <si>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</si>
  <si>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</si>
  <si>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</si>
  <si>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</si>
  <si>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</si>
  <si>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</si>
  <si>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</si>
  <si>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</si>
  <si>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</si>
  <si>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</si>
  <si>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</si>
  <si>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</si>
  <si>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</si>
  <si>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</si>
  <si>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</si>
  <si>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</si>
  <si>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</si>
  <si>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</si>
  <si>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</si>
  <si>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</si>
  <si>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</si>
  <si>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</si>
  <si>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</si>
  <si>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</si>
  <si>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</si>
  <si>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</si>
  <si>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</si>
  <si>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</si>
  <si>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</si>
  <si>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</si>
  <si>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</si>
  <si>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</si>
  <si>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</si>
  <si>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</si>
  <si>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</si>
  <si>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</si>
  <si>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</si>
  <si>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</si>
  <si>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</si>
  <si>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</si>
  <si>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</si>
  <si>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</si>
  <si>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</si>
  <si>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</si>
  <si>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</si>
  <si>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</si>
  <si>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</si>
  <si>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</si>
  <si>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</si>
  <si>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</si>
  <si>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</si>
  <si>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</si>
  <si>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</si>
  <si>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</si>
  <si>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</si>
  <si>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</si>
  <si>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</si>
  <si>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</si>
  <si>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</si>
  <si>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</si>
  <si>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</si>
  <si>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</si>
  <si>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</si>
  <si>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</si>
  <si>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</si>
  <si>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</si>
  <si>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</si>
  <si>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</si>
  <si>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</si>
  <si>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</si>
  <si>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</si>
  <si>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</si>
  <si>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</si>
  <si>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</si>
  <si>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</si>
  <si>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</si>
  <si>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</si>
  <si>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</si>
  <si>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</si>
  <si>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</si>
  <si>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</si>
  <si>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</si>
  <si>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</si>
  <si>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</si>
  <si>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</si>
  <si>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</si>
  <si>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</si>
  <si>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</si>
  <si>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</si>
  <si>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</si>
  <si>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</si>
  <si>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</si>
  <si>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</si>
  <si>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</si>
  <si>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</si>
  <si>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</si>
  <si>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</si>
  <si>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</si>
  <si>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</si>
  <si>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</si>
  <si>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</si>
  <si>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</si>
  <si>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</si>
  <si>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</si>
  <si>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</si>
  <si>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</si>
  <si>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</si>
  <si>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</si>
  <si>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</si>
  <si>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</si>
  <si>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</si>
  <si>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</si>
  <si>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</si>
  <si>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</si>
  <si>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</si>
  <si>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</si>
  <si>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</si>
  <si>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</si>
  <si>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</si>
  <si>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</si>
  <si>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</si>
  <si>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</si>
  <si>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</si>
  <si>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</si>
  <si>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</si>
  <si>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</si>
  <si>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</si>
  <si>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</si>
  <si>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</si>
  <si>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</si>
  <si>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</si>
  <si>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</si>
  <si>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</si>
  <si>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</si>
  <si>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</si>
  <si>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</si>
  <si>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</si>
  <si>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</si>
  <si>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</si>
  <si>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</si>
  <si>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</si>
  <si>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</si>
  <si>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</si>
  <si>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</si>
  <si>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</si>
  <si>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</si>
  <si>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</si>
  <si>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</si>
  <si>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</si>
  <si>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</si>
  <si>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</si>
  <si>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</si>
  <si>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</si>
  <si>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</si>
  <si>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</si>
  <si>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</si>
  <si>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</si>
  <si>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</si>
  <si>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</si>
  <si>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</si>
  <si>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</si>
  <si>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</si>
  <si>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</si>
  <si>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</si>
  <si>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</si>
  <si>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</si>
  <si>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</si>
  <si>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</si>
  <si>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</si>
  <si>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</si>
  <si>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</si>
  <si>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</si>
  <si>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</si>
  <si>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</si>
  <si>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</si>
  <si>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</si>
  <si>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</si>
  <si>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</si>
  <si>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</si>
  <si>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</si>
  <si>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</si>
  <si>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</si>
  <si>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</si>
  <si>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</si>
  <si>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</si>
  <si>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</si>
  <si>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</si>
  <si>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</si>
  <si>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</si>
  <si>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</si>
  <si>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</si>
  <si>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</si>
  <si>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</si>
  <si>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</si>
  <si>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</si>
  <si>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</si>
  <si>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</si>
  <si>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</si>
  <si>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</si>
  <si>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</si>
  <si>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</si>
  <si>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</si>
  <si>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</si>
  <si>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</si>
  <si>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</si>
  <si>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</si>
  <si>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</si>
  <si>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</si>
  <si>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</si>
  <si>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</si>
  <si>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</si>
  <si>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</si>
  <si>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</si>
  <si>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</si>
  <si>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</si>
  <si>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</si>
  <si>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</si>
  <si>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</si>
  <si>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</si>
  <si>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</si>
  <si>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</si>
  <si>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</si>
  <si>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</si>
  <si>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</si>
  <si>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</si>
  <si>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</si>
  <si>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</si>
  <si>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</si>
  <si>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</si>
  <si>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</si>
  <si>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</si>
  <si>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</si>
  <si>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</si>
  <si>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</si>
  <si>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</si>
  <si>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</si>
  <si>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</si>
  <si>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</si>
  <si>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</si>
  <si>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</si>
  <si>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</si>
  <si>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</si>
  <si>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</si>
  <si>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</si>
  <si>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</si>
  <si>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</si>
  <si>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</si>
  <si>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</si>
  <si>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</si>
  <si>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</si>
  <si>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</si>
  <si>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</si>
  <si>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</si>
  <si>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</si>
  <si>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</si>
  <si>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</si>
  <si>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</si>
  <si>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</si>
  <si>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</si>
  <si>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</si>
  <si>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</si>
  <si>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</si>
  <si>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</si>
  <si>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</si>
  <si>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</si>
  <si>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</si>
  <si>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</si>
  <si>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</si>
  <si>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</si>
  <si>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</si>
  <si>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</si>
  <si>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</si>
  <si>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</si>
  <si>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</si>
  <si>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</si>
  <si>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</si>
  <si>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</si>
  <si>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</si>
  <si>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</si>
  <si>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</si>
  <si>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</si>
  <si>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</si>
  <si>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</si>
  <si>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</si>
  <si>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</si>
  <si>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</si>
  <si>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</si>
  <si>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</si>
  <si>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</si>
  <si>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</si>
  <si>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</si>
  <si>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</si>
  <si>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</si>
  <si>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</si>
  <si>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</si>
  <si>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</si>
  <si>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</si>
  <si>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</si>
  <si>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</si>
  <si>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</si>
  <si>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</si>
  <si>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</si>
  <si>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</si>
  <si>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</si>
  <si>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</si>
  <si>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</si>
  <si>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</si>
  <si>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</si>
  <si>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</si>
  <si>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</si>
  <si>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</si>
  <si>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</si>
  <si>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</si>
  <si>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</si>
  <si>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</si>
  <si>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</si>
  <si>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</si>
  <si>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</si>
  <si>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</si>
  <si>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</si>
  <si>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</si>
  <si>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</si>
  <si>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</si>
  <si>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</si>
  <si>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</si>
  <si>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</si>
  <si>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</si>
  <si>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</si>
  <si>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</si>
  <si>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</si>
  <si>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</si>
  <si>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</si>
  <si>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</si>
  <si>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</si>
  <si>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</si>
  <si>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</si>
  <si>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</si>
  <si>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</si>
  <si>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</si>
  <si>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</si>
  <si>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</si>
  <si>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</si>
  <si>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</si>
  <si>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</si>
  <si>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</si>
  <si>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</si>
  <si>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</si>
  <si>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</si>
  <si>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</si>
  <si>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</si>
  <si>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</si>
  <si>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</si>
  <si>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</si>
  <si>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</si>
  <si>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</si>
  <si>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</si>
  <si>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</si>
  <si>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</si>
  <si>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</si>
  <si>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</si>
  <si>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</si>
  <si>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</si>
  <si>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</si>
  <si>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</si>
  <si>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</si>
  <si>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</si>
  <si>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</si>
  <si>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</si>
  <si>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</si>
  <si>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</si>
  <si>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</si>
  <si>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</si>
  <si>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</si>
  <si>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</si>
  <si>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</si>
  <si>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</si>
  <si>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</si>
  <si>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</si>
  <si>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</si>
  <si>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</si>
  <si>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</si>
  <si>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</si>
  <si>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</si>
  <si>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</si>
  <si>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</si>
  <si>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</si>
  <si>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</si>
  <si>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</si>
  <si>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</si>
  <si>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</si>
  <si>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</si>
  <si>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</si>
  <si>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</si>
  <si>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</si>
  <si>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</si>
  <si>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</si>
  <si>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</si>
  <si>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</si>
  <si>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</si>
  <si>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</si>
  <si>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</si>
  <si>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</si>
  <si>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</si>
  <si>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</si>
  <si>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</si>
  <si>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</si>
  <si>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</si>
  <si>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</si>
  <si>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</si>
  <si>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</si>
  <si>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</si>
  <si>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</si>
  <si>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</si>
  <si>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</si>
  <si>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</si>
  <si>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</si>
  <si>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</si>
  <si>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</si>
  <si>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</si>
  <si>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</si>
  <si>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</si>
  <si>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</si>
  <si>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</si>
  <si>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</si>
  <si>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</si>
  <si>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</si>
  <si>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</si>
  <si>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</si>
  <si>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</si>
  <si>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</si>
  <si>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</si>
  <si>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</si>
  <si>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</si>
  <si>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</si>
  <si>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</si>
  <si>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</si>
  <si>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</si>
  <si>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</si>
  <si>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</si>
  <si>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</si>
  <si>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</si>
  <si>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</si>
  <si>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</si>
  <si>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</si>
  <si>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</si>
  <si>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</si>
  <si>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</si>
  <si>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</si>
  <si>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</si>
  <si>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</si>
  <si>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</si>
  <si>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</si>
  <si>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</si>
  <si>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</si>
  <si>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</si>
  <si>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</si>
  <si>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</si>
  <si>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</si>
  <si>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</si>
  <si>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</si>
  <si>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</si>
  <si>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</si>
  <si>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</si>
  <si>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</si>
  <si>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</si>
  <si>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</si>
  <si>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</si>
  <si>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</si>
  <si>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</si>
  <si>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</si>
  <si>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</si>
  <si>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</si>
  <si>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</si>
  <si>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</si>
  <si>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</si>
  <si>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</si>
  <si>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</si>
  <si>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</si>
  <si>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</si>
  <si>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</si>
  <si>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</si>
  <si>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</si>
  <si>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</si>
  <si>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</si>
  <si>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</si>
  <si>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</si>
  <si>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</si>
  <si>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</si>
  <si>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</si>
  <si>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</si>
  <si>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</si>
  <si>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</si>
  <si>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</si>
  <si>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</si>
  <si>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</si>
  <si>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</si>
  <si>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</si>
  <si>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</si>
  <si>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</si>
  <si>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</si>
  <si>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</si>
  <si>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</si>
  <si>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</si>
  <si>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</si>
  <si>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</si>
  <si>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</si>
  <si>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</si>
  <si>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</si>
  <si>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</si>
  <si>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</si>
  <si>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</si>
  <si>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</si>
  <si>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</si>
  <si>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</si>
  <si>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</si>
  <si>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</si>
  <si>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</si>
  <si>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</si>
  <si>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</si>
  <si>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</si>
  <si>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</si>
  <si>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</si>
  <si>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</si>
  <si>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</si>
  <si>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</si>
  <si>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</si>
  <si>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</si>
  <si>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</si>
  <si>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</si>
  <si>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</si>
  <si>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</si>
  <si>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</si>
  <si>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</si>
  <si>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</si>
  <si>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</si>
  <si>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</si>
  <si>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</si>
  <si>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</si>
  <si>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</si>
  <si>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</si>
  <si>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</si>
  <si>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</si>
  <si>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</si>
  <si>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</si>
  <si>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</si>
  <si>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</si>
  <si>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</si>
  <si>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</si>
  <si>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</si>
  <si>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</si>
  <si>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</si>
  <si>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</si>
  <si>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</si>
  <si>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</si>
  <si>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</si>
  <si>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</si>
  <si>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</si>
  <si>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</si>
  <si>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</si>
  <si>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</si>
  <si>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</si>
  <si>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</si>
  <si>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</si>
  <si>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</si>
  <si>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</si>
  <si>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</si>
  <si>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</si>
  <si>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</si>
  <si>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</si>
  <si>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</si>
  <si>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</si>
  <si>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</si>
  <si>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</si>
  <si>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</si>
  <si>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</si>
  <si>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</si>
  <si>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</si>
  <si>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</si>
  <si>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</si>
  <si>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</si>
  <si>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</si>
  <si>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</si>
  <si>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</si>
  <si>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</si>
  <si>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</si>
  <si>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</si>
  <si>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</si>
  <si>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</si>
  <si>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</si>
  <si>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</si>
  <si>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</si>
  <si>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</si>
  <si>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</si>
  <si>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</si>
  <si>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</si>
  <si>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</si>
  <si>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</si>
  <si>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</si>
  <si>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</si>
  <si>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</si>
  <si>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</si>
  <si>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</si>
  <si>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</si>
  <si>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</si>
  <si>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</si>
  <si>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</si>
  <si>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</si>
  <si>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</si>
  <si>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</si>
  <si>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</si>
  <si>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</si>
  <si>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</si>
  <si>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</si>
  <si>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</si>
  <si>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</si>
  <si>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</si>
  <si>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</si>
  <si>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</si>
  <si>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</si>
  <si>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</si>
  <si>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</si>
  <si>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</si>
  <si>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</si>
  <si>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</si>
  <si>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</si>
  <si>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</si>
  <si>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</si>
  <si>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</si>
  <si>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</si>
  <si>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</si>
  <si>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</si>
  <si>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</si>
  <si>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</si>
  <si>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</si>
  <si>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</si>
  <si>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</si>
  <si>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</si>
  <si>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</si>
  <si>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</si>
  <si>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</si>
  <si>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</si>
  <si>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</si>
  <si>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</si>
  <si>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</si>
  <si>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</si>
  <si>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</si>
  <si>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</si>
  <si>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</si>
  <si>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</si>
  <si>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</si>
  <si>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</si>
  <si>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</si>
  <si>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</si>
  <si>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</si>
  <si>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</si>
  <si>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</si>
  <si>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</si>
  <si>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</si>
  <si>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</si>
  <si>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</si>
  <si>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</si>
  <si>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</si>
  <si>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</si>
  <si>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</si>
  <si>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</si>
  <si>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</si>
  <si>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</si>
  <si>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</si>
  <si>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</si>
  <si>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</si>
  <si>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</si>
  <si>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</si>
  <si>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</si>
  <si>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</si>
  <si>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</si>
  <si>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</si>
  <si>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</si>
  <si>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</si>
  <si>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</si>
  <si>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</si>
  <si>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</si>
  <si>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</si>
  <si>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</si>
  <si>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</si>
  <si>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</si>
  <si>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</si>
  <si>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</si>
  <si>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</si>
  <si>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</si>
  <si>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</si>
  <si>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</si>
  <si>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</si>
  <si>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</si>
  <si>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</si>
  <si>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</si>
  <si>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</si>
  <si>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</si>
  <si>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</si>
  <si>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</si>
  <si>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</si>
  <si>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</si>
  <si>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</si>
  <si>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</si>
  <si>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</si>
  <si>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</si>
  <si>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</si>
  <si>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</si>
  <si>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</si>
  <si>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</si>
  <si>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</si>
  <si>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</si>
  <si>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</si>
  <si>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</si>
  <si>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</si>
  <si>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</si>
  <si>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</si>
  <si>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</si>
  <si>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</si>
  <si>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</si>
  <si>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</si>
  <si>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</si>
  <si>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</si>
  <si>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</si>
  <si>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</si>
  <si>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</si>
  <si>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</si>
  <si>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</si>
  <si>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</si>
  <si>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</si>
  <si>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</si>
  <si>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</si>
  <si>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</si>
  <si>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</si>
  <si>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</si>
  <si>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</si>
  <si>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</si>
  <si>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</si>
  <si>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</si>
  <si>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</si>
  <si>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</si>
  <si>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</si>
  <si>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</si>
  <si>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</si>
  <si>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</si>
  <si>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</si>
  <si>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</si>
  <si>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</si>
  <si>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</si>
  <si>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</si>
  <si>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</si>
  <si>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</si>
  <si>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</si>
  <si>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</si>
  <si>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</si>
  <si>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</si>
  <si>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</si>
  <si>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</si>
  <si>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</si>
  <si>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</si>
  <si>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</si>
  <si>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</si>
  <si>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</si>
  <si>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</si>
  <si>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</si>
  <si>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</si>
  <si>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</si>
  <si>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</si>
  <si>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</si>
  <si>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</si>
  <si>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</si>
  <si>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</si>
  <si>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</si>
  <si>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</si>
  <si>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</si>
  <si>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</si>
  <si>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</si>
  <si>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</si>
  <si>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</si>
  <si>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</si>
  <si>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</si>
  <si>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</si>
  <si>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</si>
  <si>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</si>
  <si>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</si>
  <si>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</si>
  <si>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</si>
  <si>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</si>
  <si>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</si>
  <si>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</si>
  <si>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</si>
  <si>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</si>
  <si>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</si>
  <si>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</si>
  <si>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</si>
  <si>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</si>
  <si>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</si>
  <si>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</si>
  <si>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</si>
  <si>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</si>
  <si>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</si>
  <si>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</si>
  <si>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</si>
  <si>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</si>
  <si>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</si>
  <si>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</si>
  <si>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</si>
  <si>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</si>
  <si>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</si>
  <si>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</si>
  <si>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</si>
  <si>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</si>
  <si>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</si>
  <si>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</si>
  <si>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</si>
  <si>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</si>
  <si>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</si>
  <si>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</si>
  <si>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</si>
  <si>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</si>
  <si>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</si>
  <si>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</si>
  <si>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</si>
  <si>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</si>
  <si>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</si>
  <si>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</si>
  <si>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</si>
  <si>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</si>
  <si>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</si>
  <si>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</si>
  <si>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</si>
  <si>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</si>
  <si>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</si>
  <si>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</si>
  <si>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</si>
  <si>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</si>
  <si>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</si>
  <si>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</si>
  <si>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</si>
  <si>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</si>
  <si>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</si>
  <si>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</si>
  <si>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</si>
  <si>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</si>
  <si>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</si>
  <si>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</si>
  <si>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</si>
  <si>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</si>
  <si>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</si>
  <si>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</si>
  <si>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</si>
  <si>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</si>
  <si>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</si>
  <si>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</si>
  <si>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</si>
  <si>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</si>
  <si>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</si>
  <si>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</si>
  <si>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</si>
  <si>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</si>
  <si>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</si>
  <si>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</si>
  <si>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</si>
  <si>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</si>
  <si>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</si>
  <si>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</si>
  <si>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</si>
  <si>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</si>
  <si>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</si>
  <si>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</si>
  <si>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</si>
  <si>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</si>
  <si>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</si>
  <si>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</si>
  <si>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</si>
  <si>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</si>
  <si>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</si>
  <si>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</si>
  <si>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</si>
  <si>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</si>
  <si>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</si>
  <si>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</si>
  <si>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</si>
  <si>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</si>
  <si>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</si>
  <si>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</si>
  <si>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</si>
  <si>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</si>
  <si>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</si>
  <si>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</si>
  <si>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</si>
  <si>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</si>
  <si>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</si>
  <si>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</si>
  <si>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</si>
  <si>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</si>
  <si>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</si>
  <si>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</si>
  <si>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</si>
  <si>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</si>
  <si>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</si>
  <si>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</si>
  <si>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</si>
  <si>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</si>
  <si>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</si>
  <si>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</si>
  <si>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</si>
  <si>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</si>
  <si>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</si>
  <si>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</si>
  <si>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</si>
  <si>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</si>
  <si>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</si>
  <si>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</si>
  <si>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</si>
  <si>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</si>
  <si>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</si>
  <si>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</si>
  <si>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</si>
  <si>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</si>
  <si>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</si>
  <si>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</si>
  <si>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</si>
  <si>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</si>
  <si>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</si>
  <si>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</si>
  <si>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</si>
  <si>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</si>
  <si>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</si>
  <si>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</si>
  <si>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</si>
  <si>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</si>
  <si>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</si>
  <si>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</si>
  <si>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</si>
  <si>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</si>
  <si>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</si>
  <si>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</si>
  <si>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</si>
  <si>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</si>
  <si>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</si>
  <si>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</si>
  <si>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</si>
  <si>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</si>
  <si>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</si>
  <si>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</si>
  <si>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</si>
  <si>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</si>
  <si>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</si>
  <si>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</si>
  <si>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</si>
  <si>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</si>
  <si>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</si>
  <si>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</si>
  <si>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</si>
  <si>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</si>
  <si>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</si>
  <si>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</si>
  <si>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</si>
  <si>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</si>
  <si>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</si>
  <si>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</si>
  <si>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</si>
  <si>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</si>
  <si>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</si>
  <si>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</si>
  <si>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</si>
  <si>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</si>
  <si>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</si>
  <si>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</si>
  <si>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</si>
  <si>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</si>
  <si>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</si>
  <si>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</si>
  <si>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</si>
  <si>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</si>
  <si>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</si>
  <si>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</si>
  <si>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</si>
  <si>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</si>
  <si>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</si>
  <si>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</si>
  <si>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</si>
  <si>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</si>
  <si>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</si>
  <si>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</si>
  <si>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</si>
  <si>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</si>
  <si>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</si>
  <si>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</si>
  <si>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</si>
  <si>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</si>
  <si>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</si>
  <si>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</si>
  <si>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</si>
  <si>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</si>
  <si>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</si>
  <si>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</si>
  <si>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</si>
  <si>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</si>
  <si>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</si>
  <si>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</si>
  <si>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</si>
  <si>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</si>
  <si>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</si>
  <si>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</si>
  <si>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</si>
  <si>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</si>
  <si>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</si>
  <si>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</si>
  <si>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</si>
  <si>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</si>
  <si>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</si>
  <si>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</si>
  <si>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</si>
  <si>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</si>
  <si>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</si>
  <si>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</si>
  <si>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</si>
  <si>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</si>
  <si>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</si>
  <si>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</si>
  <si>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</si>
  <si>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</si>
  <si>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</si>
  <si>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</si>
  <si>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</si>
  <si>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</si>
  <si>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</si>
  <si>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</si>
  <si>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</si>
  <si>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</si>
  <si>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</si>
  <si>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</si>
  <si>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</si>
  <si>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</si>
  <si>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</si>
  <si>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</si>
  <si>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</si>
  <si>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</si>
  <si>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</si>
  <si>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</si>
  <si>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</si>
  <si>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</si>
  <si>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</si>
  <si>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</si>
  <si>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</si>
  <si>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</si>
  <si>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</si>
  <si>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</si>
  <si>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</si>
  <si>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</si>
  <si>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</si>
  <si>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</si>
  <si>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</si>
  <si>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</si>
  <si>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</si>
  <si>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</si>
  <si>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</si>
  <si>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</si>
  <si>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</si>
  <si>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</si>
  <si>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</si>
  <si>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</si>
  <si>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</si>
  <si>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</si>
  <si>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</si>
  <si>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</si>
  <si>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</si>
  <si>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</si>
  <si>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</si>
  <si>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</si>
  <si>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</si>
  <si>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</si>
  <si>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</si>
  <si>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</si>
  <si>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</si>
  <si>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</si>
  <si>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</si>
  <si>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</si>
  <si>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</si>
  <si>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</si>
  <si>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</si>
  <si>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</si>
  <si>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</si>
  <si>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</si>
  <si>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</si>
  <si>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</si>
  <si>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</si>
  <si>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</si>
  <si>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</si>
  <si>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</si>
  <si>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</si>
  <si>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</si>
  <si>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</si>
  <si>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</si>
  <si>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</si>
  <si>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</si>
  <si>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</si>
  <si>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</si>
  <si>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</si>
  <si>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</si>
  <si>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</si>
  <si>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</si>
  <si>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</si>
  <si>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</si>
  <si>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</si>
  <si>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</si>
  <si>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</si>
  <si>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</si>
  <si>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</si>
  <si>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</si>
  <si>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</si>
  <si>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</si>
  <si>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</si>
  <si>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</si>
  <si>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</si>
  <si>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</si>
  <si>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</si>
  <si>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</si>
  <si>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</si>
  <si>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</si>
  <si>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</si>
  <si>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</si>
  <si>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</si>
  <si>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</si>
  <si>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</si>
  <si>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</si>
  <si>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</si>
  <si>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</si>
  <si>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</si>
  <si>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</si>
  <si>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</si>
  <si>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</si>
  <si>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</si>
  <si>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</si>
  <si>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</si>
  <si>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</si>
  <si>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</si>
  <si>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</si>
  <si>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</si>
  <si>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</si>
  <si>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</si>
  <si>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</si>
  <si>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</si>
  <si>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</si>
  <si>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</si>
  <si>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</si>
  <si>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</si>
  <si>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</si>
  <si>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</si>
  <si>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</si>
  <si>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</si>
  <si>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</si>
  <si>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</si>
  <si>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</si>
  <si>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</si>
  <si>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</si>
  <si>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</si>
  <si>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</si>
  <si>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</si>
  <si>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</si>
  <si>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</si>
  <si>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</si>
  <si>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</si>
  <si>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</si>
  <si>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</si>
  <si>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</si>
  <si>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</si>
  <si>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</si>
  <si>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</si>
  <si>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</si>
  <si>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</si>
  <si>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</si>
  <si>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</si>
  <si>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</si>
  <si>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</si>
  <si>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</si>
  <si>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</si>
  <si>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</si>
  <si>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</si>
  <si>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</si>
  <si>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</si>
  <si>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</si>
  <si>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</si>
  <si>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</si>
  <si>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</si>
  <si>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</si>
  <si>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</si>
  <si>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</si>
  <si>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</si>
  <si>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</si>
  <si>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</si>
  <si>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</si>
  <si>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</si>
  <si>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</si>
  <si>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</si>
  <si>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</si>
  <si>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</si>
  <si>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</si>
  <si>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</si>
  <si>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</si>
  <si>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</si>
  <si>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</si>
  <si>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</si>
  <si>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</si>
  <si>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</si>
  <si>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</si>
  <si>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</si>
  <si>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</si>
  <si>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</si>
  <si>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</si>
  <si>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</si>
  <si>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</si>
  <si>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</si>
  <si>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</si>
  <si>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</si>
  <si>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</si>
  <si>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</si>
  <si>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</si>
  <si>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</si>
  <si>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</si>
  <si>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</si>
  <si>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</si>
  <si>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</si>
  <si>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</si>
  <si>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</si>
  <si>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</si>
  <si>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</si>
  <si>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</si>
  <si>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</si>
  <si>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</si>
  <si>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</si>
  <si>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</si>
  <si>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</si>
  <si>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</si>
  <si>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</si>
  <si>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</si>
  <si>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</si>
  <si>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</si>
  <si>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</si>
  <si>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</si>
  <si>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</si>
  <si>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</si>
  <si>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</si>
  <si>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</si>
  <si>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</si>
  <si>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</si>
  <si>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</si>
  <si>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</si>
  <si>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</si>
  <si>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</si>
  <si>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</si>
  <si>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</si>
  <si>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</si>
  <si>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</si>
  <si>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</si>
  <si>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</si>
  <si>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</si>
  <si>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</si>
  <si>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</si>
  <si>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</si>
  <si>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</si>
  <si>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</si>
  <si>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</si>
  <si>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</si>
  <si>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</si>
  <si>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</si>
  <si>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</si>
  <si>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</si>
  <si>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</si>
  <si>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</si>
  <si>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</si>
  <si>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</si>
  <si>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</si>
  <si>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</si>
  <si>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</si>
  <si>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</si>
  <si>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</si>
  <si>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</si>
  <si>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</si>
  <si>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</si>
  <si>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</si>
  <si>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</si>
  <si>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</si>
  <si>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</si>
  <si>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</si>
  <si>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</si>
  <si>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</si>
  <si>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</si>
  <si>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</si>
  <si>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</si>
  <si>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</si>
  <si>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</si>
  <si>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</si>
  <si>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</si>
  <si>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</si>
  <si>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</si>
  <si>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</si>
  <si>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</si>
  <si>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</si>
  <si>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</si>
  <si>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</si>
  <si>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</si>
  <si>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</si>
  <si>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</si>
  <si>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</si>
  <si>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</si>
  <si>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</si>
  <si>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</si>
  <si>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</si>
  <si>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</si>
  <si>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</si>
  <si>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</si>
  <si>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</si>
  <si>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</si>
  <si>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</si>
  <si>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</si>
  <si>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</si>
  <si>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</si>
  <si>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</si>
  <si>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</si>
  <si>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</si>
  <si>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</si>
  <si>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</si>
  <si>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</si>
  <si>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</si>
  <si>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</si>
  <si>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</si>
  <si>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</si>
  <si>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</si>
  <si>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</si>
  <si>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</si>
  <si>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</si>
  <si>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</si>
  <si>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</si>
  <si>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</si>
  <si>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</si>
  <si>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</si>
  <si>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</si>
  <si>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</si>
  <si>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</si>
  <si>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</si>
  <si>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</si>
  <si>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</si>
  <si>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</si>
  <si>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</si>
  <si>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</si>
  <si>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</si>
  <si>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</si>
  <si>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</si>
  <si>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</si>
  <si>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</si>
  <si>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</si>
  <si>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</si>
  <si>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</si>
  <si>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</si>
  <si>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</si>
  <si>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</si>
  <si>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</si>
  <si>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</si>
  <si>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</si>
  <si>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</si>
  <si>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</si>
  <si>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</si>
  <si>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</si>
  <si>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</si>
  <si>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</si>
  <si>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</si>
  <si>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</si>
  <si>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</si>
  <si>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</si>
  <si>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</si>
  <si>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</si>
  <si>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</si>
  <si>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</si>
  <si>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</si>
  <si>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</si>
  <si>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</si>
  <si>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</si>
  <si>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</si>
  <si>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</si>
  <si>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</si>
  <si>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</si>
  <si>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</si>
  <si>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</si>
  <si>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</si>
  <si>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</si>
  <si>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</si>
  <si>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</si>
  <si>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</si>
  <si>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</si>
  <si>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</si>
  <si>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</si>
  <si>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</si>
  <si>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</si>
  <si>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</si>
  <si>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</si>
  <si>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</si>
  <si>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</si>
  <si>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</si>
  <si>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</si>
  <si>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</si>
  <si>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</si>
  <si>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</si>
  <si>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</si>
  <si>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</si>
  <si>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</si>
  <si>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</si>
  <si>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</si>
  <si>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</si>
  <si>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</si>
  <si>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</si>
  <si>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</si>
  <si>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</si>
  <si>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</si>
  <si>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</si>
  <si>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</si>
  <si>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</si>
  <si>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</si>
  <si>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</si>
  <si>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</si>
  <si>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</si>
  <si>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</si>
  <si>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</si>
  <si>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</si>
  <si>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</si>
  <si>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</si>
  <si>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</si>
  <si>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</si>
  <si>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</si>
  <si>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</si>
  <si>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</si>
  <si>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</si>
  <si>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</si>
  <si>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</si>
  <si>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</si>
  <si>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</si>
  <si>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</si>
  <si>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</si>
  <si>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</si>
  <si>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</si>
  <si>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</si>
  <si>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</si>
  <si>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</si>
  <si>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</si>
  <si>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</si>
  <si>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</si>
  <si>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</si>
  <si>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</si>
  <si>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</si>
  <si>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</si>
  <si>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</si>
  <si>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</si>
  <si>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</si>
  <si>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</si>
  <si>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</si>
  <si>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</si>
  <si>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</si>
  <si>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</si>
  <si>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</si>
  <si>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</si>
  <si>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</si>
  <si>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</si>
  <si>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</si>
  <si>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</si>
  <si>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</si>
  <si>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</si>
  <si>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</si>
  <si>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</si>
  <si>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</si>
  <si>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</si>
  <si>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</si>
  <si>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</si>
  <si>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</si>
  <si>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</si>
  <si>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</si>
  <si>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</si>
  <si>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</si>
  <si>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</si>
  <si>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</si>
  <si>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</si>
  <si>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</si>
  <si>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</si>
  <si>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</si>
  <si>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</si>
  <si>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</si>
  <si>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</si>
  <si>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</si>
  <si>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</si>
  <si>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</si>
  <si>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</si>
  <si>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</si>
  <si>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</si>
  <si>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</si>
  <si>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</si>
  <si>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</si>
  <si>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</si>
  <si>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</si>
  <si>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</si>
  <si>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</si>
  <si>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</si>
  <si>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</si>
  <si>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</si>
  <si>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</si>
  <si>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</si>
  <si>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</si>
  <si>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</si>
  <si>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</si>
  <si>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</si>
  <si>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</si>
  <si>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</si>
  <si>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</si>
  <si>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</si>
  <si>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</si>
  <si>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</si>
  <si>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</si>
  <si>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</si>
  <si>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</si>
  <si>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</si>
  <si>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</si>
  <si>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</si>
  <si>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</si>
  <si>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</si>
  <si>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</si>
  <si>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</si>
  <si>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</si>
  <si>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</si>
  <si>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</si>
  <si>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</si>
  <si>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</si>
  <si>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</si>
  <si>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</si>
  <si>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</si>
  <si>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</si>
  <si>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</si>
  <si>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</si>
  <si>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</si>
  <si>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</si>
  <si>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</si>
  <si>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</si>
  <si>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</si>
  <si>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</si>
  <si>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</si>
  <si>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</si>
  <si>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</si>
  <si>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</si>
  <si>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</si>
  <si>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</si>
  <si>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</si>
  <si>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</si>
  <si>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</si>
  <si>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</si>
  <si>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</si>
  <si>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</si>
  <si>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</si>
  <si>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</si>
  <si>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</si>
  <si>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</si>
  <si>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</si>
  <si>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</si>
  <si>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</si>
  <si>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</si>
  <si>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</si>
  <si>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</si>
  <si>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</si>
  <si>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</si>
  <si>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</si>
  <si>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</si>
  <si>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</si>
  <si>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</si>
  <si>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</si>
  <si>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</si>
  <si>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</si>
  <si>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</si>
  <si>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</si>
  <si>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</si>
  <si>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</si>
  <si>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</si>
  <si>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</si>
  <si>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</si>
  <si>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</si>
  <si>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</si>
  <si>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</si>
  <si>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</si>
  <si>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</si>
  <si>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</si>
  <si>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</si>
  <si>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</si>
  <si>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</si>
  <si>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</si>
  <si>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</si>
  <si>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</si>
  <si>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</si>
  <si>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</si>
  <si>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</si>
  <si>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</si>
  <si>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</si>
  <si>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</si>
  <si>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</si>
  <si>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</si>
  <si>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</si>
  <si>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</si>
  <si>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</si>
  <si>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</si>
  <si>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</si>
  <si>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</si>
  <si>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</si>
  <si>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</si>
  <si>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</si>
  <si>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</si>
  <si>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</si>
  <si>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</si>
  <si>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</si>
  <si>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</si>
  <si>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</si>
  <si>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</si>
  <si>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</si>
  <si>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</si>
  <si>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</si>
  <si>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</si>
  <si>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</si>
  <si>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</si>
  <si>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</si>
  <si>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</si>
  <si>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</si>
  <si>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</si>
  <si>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</si>
  <si>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</si>
  <si>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</si>
  <si>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</si>
  <si>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</si>
  <si>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</si>
  <si>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</si>
  <si>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</si>
  <si>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</si>
  <si>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</si>
  <si>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</si>
  <si>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</si>
  <si>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</si>
  <si>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</si>
  <si>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</si>
  <si>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</si>
  <si>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</si>
  <si>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</si>
  <si>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</si>
  <si>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</si>
  <si>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</si>
  <si>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</si>
  <si>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</si>
  <si>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</si>
  <si>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</si>
  <si>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</si>
  <si>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</si>
  <si>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</si>
  <si>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</si>
  <si>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</si>
  <si>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</si>
  <si>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</si>
  <si>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</si>
  <si>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</si>
  <si>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</si>
  <si>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</si>
  <si>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</si>
  <si>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</si>
  <si>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</si>
  <si>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</si>
  <si>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</si>
  <si>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</si>
  <si>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</si>
  <si>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</si>
  <si>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</si>
  <si>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</si>
  <si>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</si>
  <si>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</si>
  <si>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</si>
  <si>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</si>
  <si>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</si>
  <si>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</si>
  <si>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</si>
  <si>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</si>
  <si>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</si>
  <si>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</si>
  <si>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</si>
  <si>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</si>
  <si>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</si>
  <si>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</si>
  <si>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</si>
  <si>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</si>
  <si>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</si>
  <si>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</si>
  <si>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</si>
  <si>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</si>
  <si>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</si>
  <si>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</si>
  <si>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</si>
  <si>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</si>
  <si>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</si>
  <si>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</si>
  <si>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</si>
  <si>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</si>
  <si>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</si>
  <si>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</si>
  <si>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</si>
  <si>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</si>
  <si>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</si>
  <si>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</si>
  <si>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</si>
  <si>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</si>
  <si>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</si>
  <si>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</si>
  <si>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</si>
  <si>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</si>
  <si>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</si>
  <si>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</si>
  <si>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</si>
  <si>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</si>
  <si>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</si>
  <si>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</si>
  <si>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</si>
  <si>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</si>
  <si>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</si>
  <si>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</si>
  <si>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</si>
  <si>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</si>
  <si>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</si>
  <si>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</si>
  <si>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</si>
  <si>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</si>
  <si>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</si>
  <si>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</si>
  <si>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</si>
  <si>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</si>
  <si>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</si>
  <si>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</si>
  <si>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</si>
  <si>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</si>
  <si>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</si>
  <si>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</si>
  <si>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</si>
  <si>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</si>
  <si>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</si>
  <si>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</si>
  <si>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</si>
  <si>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</si>
  <si>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</si>
  <si>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</si>
  <si>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</si>
  <si>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</si>
  <si>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</si>
  <si>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</si>
  <si>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</si>
  <si>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</si>
  <si>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</si>
  <si>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</si>
  <si>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</si>
  <si>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</si>
  <si>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</si>
  <si>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</si>
  <si>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</si>
  <si>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</si>
  <si>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</si>
  <si>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</si>
  <si>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</si>
  <si>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</si>
  <si>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</si>
  <si>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</si>
  <si>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</si>
  <si>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</si>
  <si>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</si>
  <si>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</si>
  <si>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</si>
  <si>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</si>
  <si>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</si>
  <si>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</si>
  <si>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</si>
  <si>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</si>
  <si>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</si>
  <si>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</si>
  <si>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</si>
  <si>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</si>
  <si>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</si>
  <si>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</si>
  <si>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</si>
  <si>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</si>
  <si>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</si>
  <si>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</si>
  <si>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</si>
  <si>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</si>
  <si>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</si>
  <si>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</si>
  <si>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</si>
  <si>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</si>
  <si>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</si>
  <si>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</si>
  <si>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</si>
  <si>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</si>
  <si>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</si>
  <si>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</si>
  <si>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</si>
  <si>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</si>
  <si>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</si>
  <si>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</si>
  <si>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</si>
  <si>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</si>
  <si>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</si>
  <si>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</si>
  <si>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</si>
  <si>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</si>
  <si>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</si>
  <si>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</si>
  <si>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</si>
  <si>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</si>
  <si>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</si>
  <si>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</si>
  <si>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</si>
  <si>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</si>
  <si>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</si>
  <si>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</si>
  <si>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</si>
  <si>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</si>
  <si>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</si>
  <si>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</si>
  <si>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</si>
  <si>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</si>
  <si>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</si>
  <si>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</si>
  <si>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</si>
  <si>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</si>
  <si>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</si>
  <si>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</si>
  <si>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</si>
  <si>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</si>
  <si>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</si>
  <si>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</si>
  <si>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</si>
  <si>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</si>
  <si>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</si>
  <si>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</si>
  <si>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</si>
  <si>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</si>
  <si>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</si>
  <si>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</si>
  <si>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</si>
  <si>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</si>
  <si>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</si>
  <si>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</si>
  <si>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</si>
  <si>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</si>
  <si>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</si>
  <si>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</si>
  <si>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</si>
  <si>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</si>
  <si>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</si>
  <si>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</si>
  <si>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</si>
  <si>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</si>
  <si>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</si>
  <si>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</si>
  <si>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</si>
  <si>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</si>
  <si>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</si>
  <si>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</si>
  <si>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</si>
  <si>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</si>
  <si>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</si>
  <si>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</si>
  <si>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</si>
  <si>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</si>
  <si>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</si>
  <si>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</si>
  <si>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</si>
  <si>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</si>
  <si>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</si>
  <si>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</si>
  <si>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</si>
  <si>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</si>
  <si>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</si>
  <si>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</si>
  <si>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</si>
  <si>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</si>
  <si>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</si>
  <si>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</si>
  <si>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</si>
  <si>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</si>
  <si>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</si>
  <si>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</si>
  <si>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</si>
  <si>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</si>
  <si>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</si>
  <si>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</si>
  <si>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</si>
  <si>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</si>
  <si>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</si>
  <si>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</si>
  <si>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</si>
  <si>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</si>
  <si>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</si>
  <si>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</si>
  <si>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</si>
  <si>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</si>
  <si>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</si>
  <si>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</si>
  <si>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</si>
  <si>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</si>
  <si>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</si>
  <si>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</si>
  <si>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</si>
  <si>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</si>
  <si>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</si>
  <si>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</si>
  <si>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</si>
  <si>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</si>
  <si>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</si>
  <si>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</si>
  <si>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</si>
  <si>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</si>
  <si>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</si>
  <si>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</si>
  <si>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</si>
  <si>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</si>
  <si>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</si>
  <si>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</si>
  <si>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</si>
  <si>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</si>
  <si>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</si>
  <si>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</si>
  <si>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</si>
  <si>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</si>
  <si>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</si>
  <si>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</si>
  <si>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</si>
  <si>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</si>
  <si>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</si>
  <si>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</si>
  <si>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</si>
  <si>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</si>
  <si>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</si>
  <si>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</si>
  <si>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</si>
  <si>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</si>
  <si>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</si>
  <si>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</si>
  <si>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</si>
  <si>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</si>
  <si>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</si>
  <si>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</si>
  <si>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</si>
  <si>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</si>
  <si>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</si>
  <si>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</si>
  <si>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</si>
  <si>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</si>
  <si>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</si>
  <si>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</si>
  <si>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</si>
  <si>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</si>
  <si>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</si>
  <si>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</si>
  <si>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</si>
  <si>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</si>
  <si>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</si>
  <si>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</si>
  <si>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</si>
  <si>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</si>
  <si>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</si>
  <si>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</si>
  <si>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</si>
  <si>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</si>
  <si>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</si>
  <si>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</si>
  <si>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</si>
  <si>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</si>
  <si>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</si>
  <si>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</si>
  <si>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</si>
  <si>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</si>
  <si>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</si>
  <si>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</si>
  <si>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</si>
  <si>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</si>
  <si>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</si>
  <si>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</si>
  <si>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</si>
  <si>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</si>
  <si>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</si>
  <si>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</si>
  <si>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</si>
  <si>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</si>
  <si>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</si>
  <si>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</si>
  <si>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</si>
  <si>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</si>
  <si>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</si>
  <si>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</si>
  <si>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</si>
  <si>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</si>
  <si>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</si>
  <si>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</si>
  <si>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</si>
  <si>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</si>
  <si>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</si>
  <si>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</si>
  <si>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</si>
  <si>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</si>
  <si>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</si>
  <si>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</si>
  <si>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</si>
  <si>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</si>
  <si>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</si>
  <si>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</si>
  <si>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</si>
  <si>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</si>
  <si>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</si>
  <si>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</si>
  <si>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</si>
  <si>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</si>
  <si>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</si>
  <si>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</si>
  <si>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</si>
  <si>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</si>
  <si>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</si>
  <si>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</si>
  <si>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</si>
  <si>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</si>
  <si>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</si>
  <si>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</si>
  <si>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</si>
  <si>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</si>
  <si>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</si>
  <si>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</si>
  <si>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</si>
  <si>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</si>
  <si>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</si>
  <si>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</si>
  <si>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</si>
  <si>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</si>
  <si>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</si>
  <si>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</si>
  <si>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</si>
  <si>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</si>
  <si>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</si>
  <si>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</si>
  <si>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</si>
  <si>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</si>
  <si>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</si>
  <si>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</si>
  <si>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</si>
  <si>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</si>
  <si>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</si>
  <si>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</si>
  <si>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</si>
  <si>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</si>
  <si>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</si>
  <si>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</si>
  <si>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</si>
  <si>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</si>
  <si>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</si>
  <si>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</si>
  <si>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</si>
  <si>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</si>
  <si>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</si>
  <si>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</si>
  <si>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</si>
  <si>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</si>
  <si>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</si>
  <si>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</si>
  <si>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</si>
  <si>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</si>
  <si>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</si>
  <si>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</si>
  <si>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</si>
  <si>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</si>
  <si>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</si>
  <si>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</si>
  <si>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</si>
  <si>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</si>
  <si>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</si>
  <si>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</si>
  <si>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</si>
  <si>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</si>
  <si>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</si>
  <si>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</si>
  <si>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</si>
  <si>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</si>
  <si>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</si>
  <si>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</si>
  <si>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</si>
  <si>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</si>
  <si>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</si>
  <si>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</si>
  <si>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</si>
  <si>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</si>
  <si>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</si>
  <si>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</si>
  <si>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</si>
  <si>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</si>
  <si>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</si>
  <si>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</si>
  <si>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</si>
  <si>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</si>
  <si>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</si>
  <si>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</si>
  <si>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</si>
  <si>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</si>
  <si>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</si>
  <si>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</si>
  <si>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</si>
  <si>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</si>
  <si>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</si>
  <si>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</si>
  <si>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</si>
  <si>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</si>
  <si>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</si>
  <si>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</si>
  <si>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</si>
  <si>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</si>
  <si>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</si>
  <si>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</si>
  <si>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</si>
  <si>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</si>
  <si>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</si>
  <si>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</si>
  <si>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</si>
  <si>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</si>
  <si>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</si>
  <si>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</si>
  <si>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</si>
  <si>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</si>
  <si>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</si>
  <si>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</si>
  <si>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</si>
  <si>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</si>
  <si>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</si>
  <si>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</si>
  <si>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</si>
  <si>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</si>
  <si>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</si>
  <si>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</si>
  <si>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</si>
  <si>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</si>
  <si>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</si>
  <si>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</si>
  <si>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</si>
  <si>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</si>
  <si>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</si>
  <si>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</si>
  <si>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</si>
  <si>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</si>
  <si>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</si>
  <si>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</si>
  <si>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</si>
  <si>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</si>
  <si>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</si>
  <si>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</si>
  <si>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</si>
  <si>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</si>
  <si>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</si>
  <si>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</si>
  <si>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</si>
  <si>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</si>
  <si>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</si>
  <si>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</si>
  <si>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</si>
  <si>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</si>
  <si>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</si>
  <si>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</si>
  <si>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</si>
  <si>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</si>
  <si>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</si>
  <si>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</si>
  <si>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</si>
  <si>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</si>
  <si>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</si>
  <si>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</si>
  <si>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</si>
  <si>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</si>
  <si>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</si>
  <si>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</si>
  <si>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</si>
  <si>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</si>
  <si>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</si>
  <si>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</si>
  <si>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</si>
  <si>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</si>
  <si>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</si>
  <si>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</si>
  <si>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</si>
  <si>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</si>
  <si>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</si>
  <si>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</si>
  <si>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</si>
  <si>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</si>
  <si>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</si>
  <si>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</si>
  <si>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</si>
  <si>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</si>
  <si>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</si>
  <si>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</si>
  <si>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</si>
  <si>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</si>
  <si>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</si>
  <si>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</si>
  <si>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</si>
  <si>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</si>
  <si>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</si>
  <si>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</si>
  <si>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</si>
  <si>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</si>
  <si>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</si>
  <si>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</si>
  <si>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</si>
  <si>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</si>
  <si>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</si>
  <si>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</si>
  <si>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</si>
  <si>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</si>
  <si>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</si>
  <si>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</si>
  <si>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</si>
  <si>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</si>
  <si>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</si>
  <si>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</si>
  <si>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</si>
  <si>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</si>
  <si>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</si>
  <si>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</si>
  <si>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</si>
  <si>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</si>
  <si>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</si>
  <si>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</si>
  <si>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</si>
  <si>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</si>
  <si>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</si>
  <si>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</si>
  <si>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</si>
  <si>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</si>
  <si>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</si>
  <si>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</si>
  <si>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</si>
  <si>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</si>
  <si>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</si>
  <si>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</si>
  <si>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</si>
  <si>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</si>
  <si>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</si>
  <si>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</si>
  <si>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</si>
  <si>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</si>
  <si>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</si>
  <si>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</si>
  <si>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</si>
  <si>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</si>
  <si>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</si>
  <si>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</si>
  <si>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</si>
  <si>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</si>
  <si>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</si>
  <si>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</si>
  <si>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</si>
  <si>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</si>
  <si>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</si>
  <si>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</si>
  <si>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</si>
  <si>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</si>
  <si>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</si>
  <si>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</si>
  <si>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</si>
  <si>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</si>
  <si>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</si>
  <si>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</si>
  <si>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</si>
  <si>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</si>
  <si>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</si>
  <si>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</si>
  <si>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</si>
  <si>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</si>
  <si>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</si>
  <si>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</si>
  <si>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</si>
  <si>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</si>
  <si>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</si>
  <si>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</si>
  <si>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</si>
  <si>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</si>
  <si>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</si>
  <si>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</si>
  <si>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</si>
  <si>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</si>
  <si>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</si>
  <si>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</si>
  <si>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</si>
  <si>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</si>
  <si>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</si>
  <si>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</si>
  <si>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</si>
  <si>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</si>
  <si>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</si>
  <si>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</si>
  <si>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</si>
  <si>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</si>
  <si>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</si>
  <si>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</si>
  <si>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</si>
  <si>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</si>
  <si>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</si>
  <si>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</si>
  <si>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</si>
  <si>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</si>
  <si>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</si>
  <si>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</si>
  <si>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</si>
  <si>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</si>
  <si>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</si>
  <si>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</si>
  <si>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</si>
  <si>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</si>
  <si>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</si>
  <si>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</si>
  <si>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</si>
  <si>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</si>
  <si>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</si>
  <si>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</si>
  <si>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</si>
  <si>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</si>
  <si>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</si>
  <si>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</si>
  <si>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</si>
  <si>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</si>
  <si>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</si>
  <si>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</si>
  <si>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</si>
  <si>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</si>
  <si>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</si>
  <si>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</si>
  <si>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</si>
  <si>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</si>
  <si>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</si>
  <si>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</si>
  <si>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</si>
  <si>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</si>
  <si>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</si>
  <si>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</si>
  <si>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</si>
  <si>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</si>
  <si>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</si>
  <si>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</si>
  <si>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</si>
  <si>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</si>
  <si>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</si>
  <si>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</si>
  <si>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</si>
  <si>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</si>
  <si>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</si>
  <si>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</si>
  <si>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</si>
  <si>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</si>
  <si>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</si>
  <si>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</si>
  <si>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</si>
  <si>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</si>
  <si>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</si>
  <si>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</si>
  <si>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</si>
  <si>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</si>
  <si>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</si>
  <si>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</si>
  <si>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</si>
  <si>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</si>
  <si>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</si>
  <si>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</si>
  <si>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</si>
  <si>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</si>
  <si>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</si>
  <si>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</si>
  <si>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</si>
  <si>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</si>
  <si>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</si>
  <si>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</si>
  <si>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</si>
  <si>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</si>
  <si>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</si>
  <si>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</si>
  <si>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</si>
  <si>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</si>
  <si>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</si>
  <si>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</si>
  <si>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</si>
  <si>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</si>
  <si>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</si>
  <si>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</si>
  <si>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</si>
  <si>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</si>
  <si>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</si>
  <si>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</si>
  <si>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</si>
  <si>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</si>
  <si>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</si>
  <si>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</si>
  <si>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</si>
  <si>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</si>
  <si>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</si>
  <si>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</si>
  <si>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</si>
  <si>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</si>
  <si>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</si>
  <si>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</si>
  <si>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</si>
  <si>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</si>
  <si>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</si>
  <si>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</si>
  <si>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</si>
  <si>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</si>
  <si>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</si>
  <si>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</si>
  <si>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</si>
  <si>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</si>
  <si>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</si>
  <si>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</si>
  <si>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</si>
  <si>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</si>
  <si>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</si>
  <si>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</si>
  <si>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</si>
  <si>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</si>
  <si>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</si>
  <si>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</si>
  <si>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</si>
  <si>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</si>
  <si>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</si>
  <si>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</si>
  <si>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</si>
  <si>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</si>
  <si>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</si>
  <si>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</si>
  <si>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</si>
  <si>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</si>
  <si>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</si>
  <si>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</si>
  <si>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</si>
  <si>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</si>
  <si>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</si>
  <si>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</si>
  <si>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</si>
  <si>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</si>
  <si>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</si>
  <si>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</si>
  <si>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</si>
  <si>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</si>
  <si>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</si>
  <si>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</si>
  <si>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</si>
  <si>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</si>
  <si>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</si>
  <si>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</si>
  <si>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</si>
  <si>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</si>
  <si>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</si>
  <si>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</si>
  <si>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</si>
  <si>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</si>
  <si>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</si>
  <si>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</si>
  <si>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</si>
  <si>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</si>
  <si>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</si>
  <si>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</si>
  <si>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</si>
  <si>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</si>
  <si>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</si>
  <si>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</si>
  <si>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</si>
  <si>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</si>
  <si>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</si>
  <si>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</si>
  <si>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</si>
  <si>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</si>
  <si>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</si>
  <si>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</si>
  <si>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</si>
  <si>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</si>
  <si>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</si>
  <si>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</si>
  <si>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</si>
  <si>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</si>
  <si>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</si>
  <si>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</si>
  <si>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</si>
  <si>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</si>
  <si>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</si>
  <si>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</si>
  <si>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</si>
  <si>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</si>
  <si>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</si>
  <si>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</si>
  <si>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</si>
  <si>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</si>
  <si>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</si>
  <si>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</si>
  <si>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</si>
  <si>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</si>
  <si>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</si>
  <si>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</si>
  <si>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</si>
  <si>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</si>
  <si>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</si>
  <si>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</si>
  <si>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</si>
  <si>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</si>
  <si>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</si>
  <si>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</si>
  <si>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</si>
  <si>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</si>
  <si>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</si>
  <si>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</si>
  <si>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</si>
  <si>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</si>
  <si>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</si>
  <si>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</si>
  <si>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</si>
  <si>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</si>
  <si>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</si>
  <si>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</si>
  <si>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</si>
  <si>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</si>
  <si>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</si>
  <si>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</si>
  <si>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</si>
  <si>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</si>
  <si>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</si>
  <si>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</si>
  <si>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</si>
  <si>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</si>
  <si>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</si>
  <si>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</si>
  <si>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</si>
  <si>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</si>
  <si>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</si>
  <si>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</si>
  <si>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</si>
  <si>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</si>
  <si>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</si>
  <si>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</si>
  <si>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</si>
  <si>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</si>
  <si>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</si>
  <si>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</si>
  <si>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</si>
  <si>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</si>
  <si>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</si>
  <si>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</si>
  <si>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</si>
  <si>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</si>
  <si>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</si>
  <si>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</si>
  <si>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</si>
  <si>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</si>
  <si>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</si>
  <si>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</si>
  <si>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</si>
  <si>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</si>
  <si>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</si>
  <si>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</si>
  <si>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</si>
  <si>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</si>
  <si>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</si>
  <si>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</si>
  <si>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</si>
  <si>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</si>
  <si>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</si>
  <si>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</si>
  <si>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</si>
  <si>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</si>
  <si>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</si>
  <si>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</si>
  <si>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</si>
  <si>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</si>
  <si>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</si>
  <si>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</si>
  <si>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</si>
  <si>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</si>
  <si>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</si>
  <si>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</si>
  <si>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</si>
  <si>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</si>
  <si>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</si>
  <si>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</si>
  <si>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</si>
  <si>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</si>
  <si>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</si>
  <si>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</si>
  <si>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</si>
  <si>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</si>
  <si>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</si>
  <si>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</si>
  <si>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</si>
  <si>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</si>
  <si>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</si>
  <si>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</si>
  <si>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</si>
  <si>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</si>
  <si>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</si>
  <si>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</si>
  <si>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</si>
  <si>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</si>
  <si>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</si>
  <si>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</si>
  <si>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</si>
  <si>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</si>
  <si>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</si>
  <si>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</si>
  <si>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</si>
  <si>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</si>
  <si>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</si>
  <si>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</si>
  <si>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</si>
  <si>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</si>
  <si>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</si>
  <si>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</si>
  <si>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</si>
  <si>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</si>
  <si>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</si>
  <si>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</si>
  <si>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</si>
  <si>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</si>
  <si>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</si>
  <si>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</si>
  <si>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</si>
  <si>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</si>
  <si>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</si>
  <si>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</si>
  <si>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</si>
  <si>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</si>
  <si>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</si>
  <si>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</si>
  <si>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</si>
  <si>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</si>
  <si>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</si>
  <si>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</si>
  <si>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</si>
  <si>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</si>
  <si>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</si>
  <si>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</si>
  <si>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</si>
  <si>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</si>
  <si>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</si>
  <si>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</si>
  <si>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</si>
  <si>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</si>
  <si>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</si>
  <si>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</si>
  <si>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</si>
  <si>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</si>
  <si>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</si>
  <si>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</si>
  <si>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</si>
  <si>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</si>
  <si>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</si>
  <si>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</si>
  <si>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</si>
  <si>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</si>
  <si>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</si>
  <si>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</si>
  <si>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</si>
  <si>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</si>
  <si>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</si>
  <si>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</si>
  <si>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</si>
  <si>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</si>
  <si>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</si>
  <si>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</si>
  <si>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</si>
  <si>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</si>
  <si>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</si>
  <si>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</si>
  <si>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</si>
  <si>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</si>
  <si>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</si>
  <si>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</si>
  <si>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</si>
  <si>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</si>
  <si>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</si>
  <si>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</si>
  <si>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</si>
  <si>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</si>
  <si>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</si>
  <si>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</si>
  <si>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</si>
  <si>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</si>
  <si>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</si>
  <si>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</si>
  <si>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</si>
  <si>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</si>
  <si>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</si>
  <si>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</si>
  <si>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</si>
  <si>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</si>
  <si>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</si>
  <si>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</si>
  <si>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</si>
  <si>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</si>
  <si>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</si>
  <si>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</si>
  <si>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</si>
  <si>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</si>
  <si>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</si>
  <si>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</si>
  <si>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</si>
  <si>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</si>
  <si>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</si>
  <si>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</si>
  <si>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</si>
  <si>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</si>
  <si>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</si>
  <si>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</si>
  <si>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</si>
  <si>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</si>
  <si>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</si>
  <si>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</si>
  <si>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</si>
  <si>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</si>
  <si>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</si>
  <si>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</si>
  <si>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</si>
  <si>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</si>
  <si>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</si>
  <si>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</si>
  <si>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</si>
  <si>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</si>
  <si>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</si>
  <si>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</si>
  <si>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</si>
  <si>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</si>
  <si>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</si>
  <si>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</si>
  <si>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</si>
  <si>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</si>
  <si>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</si>
  <si>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</si>
  <si>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</si>
  <si>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</si>
  <si>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</si>
  <si>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</si>
  <si>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</si>
  <si>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</si>
  <si>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</si>
  <si>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</si>
  <si>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</si>
  <si>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</si>
  <si>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</si>
  <si>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</si>
  <si>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</si>
  <si>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</si>
  <si>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</si>
  <si>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</si>
  <si>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</si>
  <si>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</si>
  <si>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</si>
  <si>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</si>
  <si>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</si>
  <si>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</si>
  <si>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</si>
  <si>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</si>
  <si>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</si>
  <si>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</si>
  <si>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</si>
  <si>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</si>
  <si>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</si>
  <si>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</si>
  <si>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</si>
  <si>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</si>
  <si>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</si>
  <si>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</si>
  <si>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</si>
  <si>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</si>
  <si>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</si>
  <si>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</si>
  <si>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</si>
  <si>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</si>
  <si>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</si>
  <si>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</si>
  <si>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</si>
  <si>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</si>
  <si>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</si>
  <si>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</si>
  <si>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</si>
  <si>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</si>
  <si>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</si>
  <si>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</si>
  <si>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</si>
  <si>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</si>
  <si>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</si>
  <si>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</si>
  <si>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</si>
  <si>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</si>
  <si>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</si>
  <si>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</si>
  <si>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</si>
  <si>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</si>
  <si>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</si>
  <si>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</si>
  <si>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</si>
  <si>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</si>
  <si>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</si>
  <si>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</si>
  <si>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</si>
  <si>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</si>
  <si>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</si>
  <si>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</si>
  <si>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</si>
  <si>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</si>
  <si>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</si>
  <si>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</si>
  <si>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</si>
  <si>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</si>
  <si>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</si>
  <si>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</si>
  <si>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</si>
  <si>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</si>
  <si>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</si>
  <si>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</si>
  <si>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</si>
  <si>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</si>
  <si>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</si>
  <si>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</si>
  <si>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</si>
  <si>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</si>
  <si>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</si>
  <si>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</si>
  <si>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</si>
  <si>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</si>
  <si>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</si>
  <si>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</si>
  <si>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</si>
  <si>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</si>
  <si>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</si>
  <si>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</si>
  <si>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</si>
  <si>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</si>
  <si>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</si>
  <si>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</si>
  <si>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</si>
  <si>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</si>
  <si>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</si>
  <si>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</si>
  <si>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</si>
  <si>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</si>
  <si>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</si>
  <si>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</si>
  <si>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</si>
  <si>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</si>
  <si>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</si>
  <si>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</si>
  <si>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</si>
  <si>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</si>
  <si>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</si>
  <si>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</si>
  <si>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</si>
  <si>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</si>
  <si>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</si>
  <si>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</si>
  <si>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</si>
  <si>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</si>
  <si>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</si>
  <si>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</si>
  <si>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</si>
  <si>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</si>
  <si>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</si>
  <si>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</si>
  <si>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</si>
  <si>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</si>
  <si>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</si>
  <si>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</si>
  <si>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</si>
  <si>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</si>
  <si>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</si>
  <si>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</si>
  <si>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</si>
  <si>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</si>
  <si>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</si>
  <si>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</si>
  <si>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</si>
  <si>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</si>
  <si>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</si>
  <si>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</si>
  <si>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</si>
  <si>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</si>
  <si>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</si>
  <si>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</si>
  <si>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</si>
  <si>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</si>
  <si>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</si>
  <si>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</si>
  <si>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</si>
  <si>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</si>
  <si>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</si>
  <si>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</si>
  <si>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</si>
  <si>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</si>
  <si>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</si>
  <si>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</si>
  <si>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</si>
  <si>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</si>
  <si>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</si>
  <si>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</si>
  <si>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</si>
  <si>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</si>
  <si>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</si>
  <si>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</si>
  <si>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</si>
  <si>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</si>
  <si>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</si>
  <si>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</si>
  <si>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</si>
  <si>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</si>
  <si>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</si>
  <si>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</si>
  <si>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</si>
  <si>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</si>
  <si>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</si>
  <si>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</si>
  <si>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</si>
  <si>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</si>
  <si>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</si>
  <si>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</si>
  <si>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</si>
  <si>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</si>
  <si>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</si>
  <si>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</si>
  <si>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</si>
  <si>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</si>
  <si>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</si>
  <si>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</si>
  <si>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</si>
  <si>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</si>
  <si>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</si>
  <si>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</si>
  <si>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</si>
  <si>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</si>
  <si>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</si>
  <si>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</si>
  <si>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</si>
  <si>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</si>
  <si>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</si>
  <si>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</si>
  <si>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</si>
  <si>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</si>
  <si>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</si>
  <si>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</si>
  <si>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</si>
  <si>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</si>
  <si>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</si>
  <si>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</si>
  <si>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</si>
  <si>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</si>
  <si>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</si>
  <si>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</si>
  <si>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</si>
  <si>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</si>
  <si>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</si>
  <si>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</si>
  <si>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</si>
  <si>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</si>
  <si>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</si>
  <si>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</si>
  <si>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</si>
  <si>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</si>
  <si>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</si>
  <si>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</si>
  <si>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</si>
  <si>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</si>
  <si>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</si>
  <si>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</si>
  <si>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</si>
  <si>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</si>
  <si>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</si>
  <si>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</si>
  <si>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</si>
  <si>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</si>
  <si>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</si>
  <si>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</si>
  <si>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</si>
  <si>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</si>
  <si>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</si>
  <si>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</si>
  <si>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</si>
  <si>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</si>
  <si>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</si>
  <si>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</si>
  <si>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</si>
  <si>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</si>
  <si>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</si>
  <si>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</si>
  <si>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</si>
  <si>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</si>
  <si>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</si>
  <si>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</si>
  <si>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</si>
  <si>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</si>
  <si>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</si>
  <si>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</si>
  <si>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</si>
  <si>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</si>
  <si>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</si>
  <si>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</si>
  <si>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</si>
  <si>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</si>
  <si>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</si>
  <si>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</si>
  <si>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</si>
  <si>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</si>
  <si>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</si>
  <si>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</si>
  <si>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</si>
  <si>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</si>
  <si>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</si>
  <si>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</si>
  <si>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</si>
  <si>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</si>
  <si>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</si>
  <si>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</si>
  <si>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</si>
  <si>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</si>
  <si>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</si>
  <si>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</si>
  <si>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</si>
  <si>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</si>
  <si>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</si>
  <si>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</si>
  <si>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</si>
  <si>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</si>
  <si>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</si>
  <si>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</si>
  <si>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</si>
  <si>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</si>
  <si>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</si>
  <si>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</si>
  <si>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</si>
  <si>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</si>
  <si>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</si>
  <si>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</si>
  <si>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</si>
  <si>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</si>
  <si>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</si>
  <si>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</si>
  <si>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</si>
  <si>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</si>
  <si>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</si>
  <si>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</si>
  <si>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</si>
  <si>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</si>
  <si>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</si>
  <si>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</si>
  <si>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</si>
  <si>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</si>
  <si>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</si>
  <si>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</si>
  <si>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</si>
  <si>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</si>
  <si>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</si>
  <si>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</si>
  <si>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</si>
  <si>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</si>
  <si>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</si>
  <si>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</si>
  <si>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</si>
  <si>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</si>
  <si>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</si>
  <si>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</si>
  <si>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</si>
  <si>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</si>
  <si>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</si>
  <si>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</si>
  <si>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</si>
  <si>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</si>
  <si>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</si>
  <si>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</si>
  <si>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</si>
  <si>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</si>
  <si>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</si>
  <si>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</si>
  <si>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</si>
  <si>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</si>
  <si>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</si>
  <si>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</si>
  <si>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</si>
  <si>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</si>
  <si>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</si>
  <si>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</si>
  <si>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</si>
  <si>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</si>
  <si>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</si>
  <si>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</si>
  <si>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</si>
  <si>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</si>
  <si>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</si>
  <si>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</si>
  <si>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</si>
  <si>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</si>
  <si>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</si>
  <si>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</si>
  <si>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</si>
  <si>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</si>
  <si>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</si>
  <si>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</si>
  <si>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</si>
  <si>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</si>
  <si>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</si>
  <si>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</si>
  <si>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</si>
  <si>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</si>
  <si>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</si>
  <si>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</si>
  <si>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</si>
  <si>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</si>
  <si>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</si>
  <si>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</si>
  <si>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</si>
  <si>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</si>
  <si>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</si>
  <si>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</si>
  <si>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</si>
  <si>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</si>
  <si>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</si>
  <si>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</si>
  <si>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</si>
  <si>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</si>
  <si>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</si>
  <si>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</si>
  <si>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</si>
  <si>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</si>
  <si>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</si>
  <si>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</si>
  <si>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</si>
  <si>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</si>
  <si>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</si>
  <si>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</si>
  <si>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</si>
  <si>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</si>
  <si>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</si>
  <si>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</si>
  <si>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</si>
  <si>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</si>
  <si>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</si>
  <si>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</si>
  <si>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</si>
  <si>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</si>
  <si>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</si>
  <si>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</si>
  <si>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</si>
  <si>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</si>
  <si>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</si>
  <si>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</si>
  <si>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</si>
  <si>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</si>
  <si>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</si>
  <si>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</si>
  <si>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</si>
  <si>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</si>
  <si>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</si>
  <si>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</si>
  <si>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</si>
  <si>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</si>
  <si>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</si>
  <si>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</si>
  <si>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</si>
  <si>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</si>
  <si>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</si>
  <si>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</si>
  <si>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</si>
  <si>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</si>
  <si>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</si>
  <si>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</si>
  <si>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</si>
  <si>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</si>
  <si>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</si>
  <si>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</si>
  <si>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</si>
  <si>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</si>
  <si>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</si>
  <si>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</si>
  <si>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</si>
  <si>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</si>
  <si>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</si>
  <si>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</si>
  <si>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</si>
  <si>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</si>
  <si>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</si>
  <si>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</si>
  <si>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</si>
  <si>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</si>
  <si>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</si>
  <si>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</si>
  <si>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</si>
  <si>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</si>
  <si>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</si>
  <si>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</si>
  <si>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</si>
  <si>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</si>
  <si>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</si>
  <si>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</si>
  <si>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</si>
  <si>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</si>
  <si>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</si>
  <si>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</si>
  <si>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</si>
  <si>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</si>
  <si>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</si>
  <si>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</si>
  <si>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</si>
  <si>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</si>
  <si>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</si>
  <si>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</si>
  <si>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</si>
  <si>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</si>
  <si>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</si>
  <si>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</si>
  <si>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</si>
  <si>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</si>
  <si>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</si>
  <si>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</si>
  <si>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</si>
  <si>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</si>
  <si>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</si>
  <si>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</si>
  <si>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</si>
  <si>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</si>
  <si>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</si>
  <si>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</si>
  <si>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</si>
  <si>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</si>
  <si>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</si>
  <si>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</si>
  <si>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</si>
  <si>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</si>
  <si>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</si>
  <si>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</si>
  <si>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</si>
  <si>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</si>
  <si>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</si>
  <si>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</si>
  <si>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</si>
  <si>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</si>
  <si>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</si>
  <si>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</si>
  <si>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</si>
  <si>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</si>
  <si>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</si>
  <si>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</si>
  <si>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</si>
  <si>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</si>
  <si>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</si>
  <si>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</si>
  <si>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</si>
  <si>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</si>
  <si>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</si>
  <si>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</si>
  <si>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</si>
  <si>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</si>
  <si>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</si>
  <si>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</si>
  <si>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</si>
  <si>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</si>
  <si>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</si>
  <si>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</si>
  <si>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</si>
  <si>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</si>
  <si>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</si>
  <si>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</si>
  <si>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</si>
  <si>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</si>
  <si>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</si>
  <si>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</si>
  <si>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</si>
  <si>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</si>
  <si>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</si>
  <si>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</si>
  <si>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</si>
  <si>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</si>
  <si>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</si>
  <si>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</si>
  <si>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</si>
  <si>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</si>
  <si>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</si>
  <si>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</si>
  <si>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</si>
  <si>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</si>
  <si>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</si>
  <si>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</si>
  <si>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</si>
  <si>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</si>
  <si>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</si>
  <si>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</si>
  <si>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</si>
  <si>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</si>
  <si>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</si>
  <si>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</si>
  <si>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</si>
  <si>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</si>
  <si>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</si>
  <si>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</si>
  <si>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</si>
  <si>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</si>
  <si>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</si>
  <si>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</si>
  <si>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</si>
  <si>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</si>
  <si>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</si>
  <si>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</si>
  <si>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</si>
  <si>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</si>
  <si>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</si>
  <si>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</si>
  <si>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</si>
  <si>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</si>
  <si>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</si>
  <si>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</si>
  <si>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</si>
  <si>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</si>
  <si>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</si>
  <si>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</si>
  <si>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</si>
  <si>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</si>
  <si>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</si>
  <si>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</si>
  <si>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</si>
  <si>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</si>
  <si>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</si>
  <si>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</si>
  <si>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</si>
  <si>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</si>
  <si>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</si>
  <si>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</si>
  <si>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</si>
  <si>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</si>
  <si>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</si>
  <si>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</si>
  <si>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</si>
  <si>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</si>
  <si>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</si>
  <si>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</si>
  <si>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</si>
  <si>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</si>
  <si>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</si>
  <si>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</si>
  <si>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</si>
  <si>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</si>
  <si>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</si>
  <si>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</si>
  <si>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</si>
  <si>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</si>
  <si>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</si>
  <si>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</si>
  <si>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</si>
  <si>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</si>
  <si>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</si>
  <si>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</si>
  <si>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</si>
  <si>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</si>
  <si>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</si>
  <si>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</si>
  <si>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</si>
  <si>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</si>
  <si>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</si>
  <si>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</si>
  <si>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</si>
  <si>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</si>
  <si>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</si>
  <si>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</si>
  <si>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</si>
  <si>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</si>
  <si>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</si>
  <si>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</si>
  <si>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</si>
  <si>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</si>
  <si>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</si>
  <si>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</si>
  <si>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</si>
  <si>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</si>
  <si>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</si>
  <si>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</si>
  <si>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</si>
  <si>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</si>
  <si>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</si>
  <si>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</si>
  <si>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</si>
  <si>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</si>
  <si>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</si>
  <si>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</si>
  <si>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</si>
  <si>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</si>
  <si>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</si>
  <si>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</si>
  <si>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</si>
  <si>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</si>
  <si>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</si>
  <si>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</si>
  <si>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</si>
  <si>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</si>
  <si>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</si>
  <si>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</si>
  <si>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</si>
  <si>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</si>
  <si>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</si>
  <si>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</si>
  <si>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</si>
  <si>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</si>
  <si>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</si>
  <si>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</si>
  <si>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</si>
  <si>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</si>
  <si>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</si>
  <si>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</si>
  <si>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</si>
  <si>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</si>
  <si>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</si>
  <si>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</si>
  <si>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</si>
  <si>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</si>
  <si>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</si>
  <si>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</si>
  <si>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</si>
  <si>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</si>
  <si>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</si>
  <si>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</si>
  <si>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</si>
  <si>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</si>
  <si>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</si>
  <si>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</si>
  <si>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</si>
  <si>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</si>
  <si>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</si>
  <si>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</si>
  <si>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</si>
  <si>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</si>
  <si>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</si>
  <si>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</si>
  <si>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</si>
  <si>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</si>
  <si>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</si>
  <si>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</si>
  <si>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</si>
  <si>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</si>
  <si>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</si>
  <si>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</si>
  <si>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</si>
  <si>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</si>
  <si>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</si>
  <si>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</si>
  <si>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</si>
  <si>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</si>
  <si>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</si>
  <si>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</si>
  <si>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</si>
  <si>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</si>
  <si>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</si>
  <si>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</si>
  <si>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</si>
  <si>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</si>
  <si>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</si>
  <si>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</si>
  <si>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</si>
  <si>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</si>
  <si>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</si>
  <si>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</si>
  <si>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</si>
  <si>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</si>
  <si>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</si>
  <si>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</si>
  <si>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</si>
  <si>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</si>
  <si>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</si>
  <si>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</si>
  <si>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</si>
  <si>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</si>
  <si>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</si>
  <si>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</si>
  <si>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</si>
  <si>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</si>
  <si>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</si>
  <si>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</si>
  <si>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</si>
  <si>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</si>
  <si>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</si>
  <si>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</si>
  <si>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</si>
  <si>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</si>
  <si>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</si>
  <si>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</si>
  <si>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</si>
  <si>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</si>
  <si>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</si>
  <si>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</si>
  <si>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</si>
  <si>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</si>
  <si>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</si>
  <si>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</si>
  <si>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</si>
  <si>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</si>
  <si>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</si>
  <si>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</si>
  <si>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</si>
  <si>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</si>
  <si>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</si>
  <si>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</si>
  <si>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</si>
  <si>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</si>
  <si>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</si>
  <si>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</si>
  <si>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</si>
  <si>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</si>
  <si>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</si>
  <si>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</si>
  <si>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</si>
  <si>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</si>
  <si>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</si>
  <si>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</si>
  <si>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</si>
  <si>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</si>
  <si>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</si>
  <si>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</si>
  <si>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</si>
  <si>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</si>
  <si>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</si>
  <si>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</si>
  <si>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</si>
  <si>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</si>
  <si>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</si>
  <si>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</si>
  <si>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</si>
  <si>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</si>
  <si>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</si>
  <si>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</si>
  <si>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</si>
  <si>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</si>
  <si>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</si>
  <si>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</si>
  <si>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</si>
  <si>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</si>
  <si>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</si>
  <si>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</si>
  <si>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</si>
  <si>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</si>
  <si>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</si>
  <si>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</si>
  <si>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</si>
  <si>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</si>
  <si>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</si>
  <si>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</si>
  <si>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</si>
  <si>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</si>
  <si>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</si>
  <si>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</si>
  <si>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</si>
  <si>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</si>
  <si>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</si>
  <si>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</si>
  <si>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</si>
  <si>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</si>
  <si>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</si>
  <si>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</si>
  <si>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</si>
  <si>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</si>
  <si>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</si>
  <si>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</si>
  <si>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</si>
  <si>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</si>
  <si>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</si>
  <si>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</si>
  <si>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</si>
  <si>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</si>
  <si>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</si>
  <si>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</si>
  <si>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</si>
  <si>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</si>
  <si>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</si>
  <si>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</si>
  <si>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</si>
  <si>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</si>
  <si>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</si>
  <si>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</si>
  <si>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</si>
  <si>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</si>
  <si>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</si>
  <si>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</si>
  <si>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</si>
  <si>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</si>
  <si>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</si>
  <si>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</si>
  <si>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</si>
  <si>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</si>
  <si>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</si>
  <si>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</si>
  <si>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</si>
  <si>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</si>
  <si>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</si>
  <si>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</si>
  <si>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</si>
  <si>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</si>
  <si>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</si>
  <si>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</si>
  <si>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</si>
  <si>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</si>
  <si>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</si>
  <si>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</si>
  <si>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</si>
  <si>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</si>
  <si>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</si>
  <si>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</si>
  <si>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</si>
  <si>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</si>
  <si>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</si>
  <si>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</si>
  <si>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</si>
  <si>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</si>
  <si>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</si>
  <si>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</si>
  <si>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</si>
  <si>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</si>
  <si>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</si>
  <si>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</si>
  <si>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</si>
  <si>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</si>
  <si>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</si>
  <si>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</si>
  <si>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</si>
  <si>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</si>
  <si>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</si>
  <si>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</si>
  <si>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</si>
  <si>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</si>
  <si>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</si>
  <si>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</si>
  <si>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</si>
  <si>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</si>
  <si>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</si>
  <si>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</si>
  <si>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</si>
  <si>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</si>
  <si>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</si>
  <si>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</si>
  <si>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</si>
  <si>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</si>
  <si>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</si>
  <si>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</si>
  <si>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</si>
  <si>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</si>
  <si>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</si>
  <si>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</si>
  <si>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</si>
  <si>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</si>
  <si>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</si>
  <si>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</si>
  <si>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</si>
  <si>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</si>
  <si>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</si>
  <si>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</si>
  <si>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</si>
  <si>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</si>
  <si>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</si>
  <si>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</si>
  <si>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</si>
  <si>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</si>
  <si>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</si>
  <si>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</si>
  <si>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</si>
  <si>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</si>
  <si>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</si>
  <si>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</si>
  <si>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</si>
  <si>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</si>
  <si>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</si>
  <si>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</si>
  <si>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</si>
  <si>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</si>
  <si>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</si>
  <si>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</si>
  <si>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</si>
  <si>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</si>
  <si>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</si>
  <si>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</si>
  <si>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</si>
  <si>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</si>
  <si>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</si>
  <si>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</si>
  <si>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</si>
  <si>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</si>
  <si>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</si>
  <si>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</si>
  <si>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</si>
  <si>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</si>
  <si>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</si>
  <si>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</si>
  <si>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</si>
  <si>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</si>
  <si>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</si>
  <si>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</si>
  <si>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</si>
  <si>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</si>
  <si>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</si>
  <si>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</si>
  <si>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</si>
  <si>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</si>
  <si>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</si>
  <si>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</si>
  <si>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</si>
  <si>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</si>
  <si>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</si>
  <si>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</si>
  <si>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</si>
  <si>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</si>
  <si>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</si>
  <si>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</si>
  <si>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</si>
  <si>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</si>
  <si>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</si>
  <si>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</si>
  <si>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</si>
  <si>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</si>
  <si>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</si>
  <si>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</si>
  <si>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</si>
  <si>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</si>
  <si>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</si>
  <si>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</si>
  <si>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</si>
  <si>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</si>
  <si>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</si>
  <si>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</si>
  <si>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</si>
  <si>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</si>
  <si>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</si>
  <si>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</si>
  <si>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</si>
  <si>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</si>
  <si>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</si>
  <si>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</si>
  <si>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</si>
  <si>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</si>
  <si>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</si>
  <si>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</si>
  <si>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</si>
  <si>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</si>
  <si>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</si>
  <si>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</si>
  <si>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</si>
  <si>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</si>
  <si>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</si>
  <si>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</si>
  <si>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</si>
  <si>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</si>
  <si>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</si>
  <si>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</si>
  <si>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</si>
  <si>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</si>
  <si>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</si>
  <si>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</si>
  <si>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</si>
  <si>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</si>
  <si>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</si>
  <si>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</si>
  <si>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</si>
  <si>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</si>
  <si>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</si>
  <si>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</si>
  <si>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</si>
  <si>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</si>
  <si>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</si>
  <si>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</si>
  <si>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</si>
  <si>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</si>
  <si>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</si>
  <si>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</si>
  <si>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</si>
  <si>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</si>
  <si>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</si>
  <si>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</si>
  <si>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</si>
  <si>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</si>
  <si>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</si>
  <si>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</si>
  <si>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</si>
  <si>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</si>
  <si>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</si>
  <si>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</si>
  <si>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</si>
  <si>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</si>
  <si>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</si>
  <si>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</si>
  <si>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</si>
  <si>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</si>
  <si>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</si>
  <si>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</si>
  <si>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</si>
  <si>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</si>
  <si>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</si>
  <si>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</si>
  <si>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</si>
  <si>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</si>
  <si>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</si>
  <si>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</si>
  <si>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</si>
  <si>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</si>
  <si>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</si>
  <si>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</si>
  <si>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</si>
  <si>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</si>
  <si>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</si>
  <si>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</si>
  <si>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</si>
  <si>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</si>
  <si>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</si>
  <si>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</si>
  <si>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</si>
  <si>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</si>
  <si>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</si>
  <si>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</si>
  <si>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</si>
  <si>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</si>
  <si>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</si>
  <si>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</si>
  <si>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</si>
  <si>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</si>
  <si>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</si>
  <si>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</si>
  <si>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</si>
  <si>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</si>
  <si>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</si>
  <si>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</si>
  <si>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</si>
  <si>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</si>
  <si>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</si>
  <si>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</si>
  <si>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</si>
  <si>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</si>
  <si>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</si>
  <si>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</si>
  <si>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</si>
  <si>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</si>
  <si>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</si>
  <si>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</si>
  <si>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</si>
  <si>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</si>
  <si>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</si>
  <si>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</si>
  <si>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</si>
  <si>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</si>
  <si>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</si>
  <si>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</si>
  <si>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</si>
  <si>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</si>
  <si>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</si>
  <si>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</si>
  <si>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</si>
  <si>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</si>
  <si>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</si>
  <si>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</si>
  <si>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</si>
  <si>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</si>
  <si>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</si>
  <si>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</si>
  <si>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</si>
  <si>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</si>
  <si>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</si>
  <si>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</si>
  <si>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</si>
  <si>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</si>
  <si>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</si>
  <si>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</si>
  <si>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</si>
  <si>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</si>
  <si>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</si>
  <si>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</si>
  <si>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</si>
  <si>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</si>
  <si>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</si>
  <si>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</si>
  <si>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</si>
  <si>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</si>
  <si>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</si>
  <si>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</si>
  <si>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</si>
  <si>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</si>
  <si>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</si>
  <si>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</si>
  <si>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</si>
  <si>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</si>
  <si>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</si>
  <si>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</si>
  <si>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</si>
  <si>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</si>
  <si>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</si>
  <si>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</si>
  <si>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</si>
  <si>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</si>
  <si>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</si>
  <si>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</si>
  <si>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</si>
  <si>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</si>
  <si>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</si>
  <si>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</si>
  <si>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</si>
  <si>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</si>
  <si>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</si>
  <si>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</si>
  <si>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</si>
  <si>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</si>
  <si>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</si>
  <si>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</si>
  <si>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</si>
  <si>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</si>
  <si>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</si>
  <si>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</si>
  <si>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</si>
  <si>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</si>
  <si>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</si>
  <si>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</si>
  <si>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</si>
  <si>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</si>
  <si>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</si>
  <si>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</si>
  <si>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</si>
  <si>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</si>
  <si>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</si>
  <si>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</si>
  <si>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</si>
  <si>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</si>
  <si>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</si>
  <si>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</si>
  <si>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</si>
  <si>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</si>
  <si>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</si>
  <si>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</si>
  <si>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</si>
  <si>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</si>
  <si>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</si>
  <si>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</si>
  <si>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</si>
  <si>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</si>
  <si>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</si>
  <si>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</si>
  <si>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</si>
  <si>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</si>
  <si>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</si>
  <si>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</si>
  <si>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</si>
  <si>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</si>
  <si>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</si>
  <si>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</si>
  <si>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</si>
  <si>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</si>
  <si>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</si>
  <si>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</si>
  <si>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</si>
  <si>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</si>
  <si>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</si>
  <si>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</si>
  <si>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</si>
  <si>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</si>
  <si>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</si>
  <si>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</si>
  <si>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</si>
  <si>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</si>
  <si>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</si>
  <si>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</si>
  <si>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</si>
  <si>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</si>
  <si>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</si>
  <si>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</si>
  <si>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</si>
  <si>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</si>
  <si>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</si>
  <si>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</si>
  <si>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</si>
  <si>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</si>
  <si>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</si>
  <si>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</si>
  <si>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</si>
  <si>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</si>
  <si>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</si>
  <si>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</si>
  <si>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</si>
  <si>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</si>
  <si>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</si>
  <si>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</si>
  <si>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</si>
  <si>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</si>
  <si>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</si>
  <si>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</si>
  <si>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</si>
  <si>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</si>
  <si>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</si>
  <si>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</si>
  <si>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</si>
  <si>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</si>
  <si>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</si>
  <si>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</si>
  <si>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</si>
  <si>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</si>
  <si>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</si>
  <si>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</si>
  <si>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</si>
  <si>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</si>
  <si>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</si>
  <si>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</si>
  <si>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</si>
  <si>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</si>
  <si>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</si>
  <si>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</si>
  <si>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</si>
  <si>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</si>
  <si>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</si>
  <si>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</si>
  <si>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</si>
  <si>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</si>
  <si>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</si>
  <si>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</si>
  <si>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</si>
  <si>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</si>
  <si>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</si>
  <si>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</si>
  <si>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</si>
  <si>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</si>
  <si>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</si>
  <si>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</si>
  <si>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</si>
  <si>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</si>
  <si>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</si>
  <si>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</si>
  <si>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</si>
  <si>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</si>
  <si>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</si>
  <si>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</si>
  <si>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</si>
  <si>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</si>
  <si>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</si>
  <si>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</si>
  <si>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</si>
  <si>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</si>
  <si>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</si>
  <si>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</si>
  <si>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</si>
  <si>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</si>
  <si>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</si>
  <si>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</si>
  <si>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</si>
  <si>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</si>
  <si>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</si>
  <si>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</si>
  <si>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</si>
  <si>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</si>
  <si>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</si>
  <si>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</si>
  <si>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</si>
  <si>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</si>
  <si>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</si>
  <si>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</si>
  <si>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</si>
  <si>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</si>
  <si>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</si>
  <si>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</si>
  <si>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</si>
  <si>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</si>
  <si>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</si>
  <si>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</si>
  <si>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</si>
  <si>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</si>
  <si>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</si>
  <si>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</si>
  <si>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</si>
  <si>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</si>
  <si>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</si>
  <si>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</si>
  <si>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</si>
  <si>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</si>
  <si>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</si>
  <si>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</si>
  <si>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</si>
  <si>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</si>
  <si>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</si>
  <si>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</si>
  <si>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</si>
  <si>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</si>
  <si>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</si>
  <si>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</si>
  <si>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</si>
  <si>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</si>
  <si>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</si>
  <si>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</si>
  <si>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</si>
  <si>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</si>
  <si>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</si>
  <si>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</si>
  <si>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</si>
  <si>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</si>
  <si>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</si>
  <si>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</si>
  <si>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</si>
  <si>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</si>
  <si>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</si>
  <si>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</si>
  <si>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</si>
  <si>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</si>
  <si>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</si>
  <si>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</si>
  <si>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</si>
  <si>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</si>
  <si>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</si>
  <si>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</si>
  <si>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</si>
  <si>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</si>
  <si>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</si>
  <si>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</si>
  <si>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</si>
  <si>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</si>
  <si>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</si>
  <si>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</si>
  <si>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</si>
  <si>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</si>
  <si>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</si>
  <si>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</si>
  <si>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</si>
  <si>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</si>
  <si>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</si>
  <si>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</si>
  <si>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</si>
  <si>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</si>
  <si>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</si>
  <si>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</si>
  <si>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</si>
  <si>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</si>
  <si>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</si>
  <si>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</si>
  <si>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</si>
  <si>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</si>
  <si>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</si>
  <si>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</si>
  <si>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</si>
  <si>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</si>
  <si>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</si>
  <si>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</si>
  <si>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</si>
  <si>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</si>
  <si>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</si>
  <si>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</si>
  <si>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</si>
  <si>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</si>
  <si>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</si>
  <si>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</si>
  <si>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</si>
  <si>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</si>
  <si>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</si>
  <si>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</si>
  <si>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</si>
  <si>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</si>
  <si>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</si>
  <si>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</si>
  <si>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</si>
  <si>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</si>
  <si>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</si>
  <si>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</si>
  <si>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</si>
  <si>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</si>
  <si>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</si>
  <si>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</si>
  <si>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</si>
  <si>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</si>
  <si>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</si>
  <si>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</si>
  <si>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</si>
  <si>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</si>
  <si>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</si>
  <si>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</si>
  <si>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</si>
  <si>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</si>
  <si>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</si>
  <si>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</si>
  <si>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</si>
  <si>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</si>
  <si>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</si>
  <si>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</si>
  <si>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</si>
  <si>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</si>
  <si>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</si>
  <si>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</si>
  <si>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</si>
  <si>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</si>
  <si>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</si>
  <si>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</si>
  <si>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</si>
  <si>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</si>
  <si>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</si>
  <si>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</si>
  <si>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</si>
  <si>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</si>
  <si>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</si>
  <si>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</si>
  <si>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</si>
  <si>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</si>
  <si>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</si>
  <si>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</si>
  <si>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</si>
  <si>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</si>
  <si>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</si>
  <si>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</si>
  <si>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</si>
  <si>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</si>
  <si>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</si>
  <si>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</si>
  <si>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</si>
  <si>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</si>
  <si>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</si>
  <si>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</si>
  <si>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</si>
  <si>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</si>
  <si>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</si>
  <si>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</si>
  <si>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</si>
  <si>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</si>
  <si>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</si>
  <si>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</si>
  <si>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</si>
  <si>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</si>
  <si>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</si>
  <si>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</si>
  <si>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</si>
  <si>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</si>
  <si>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</si>
  <si>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</si>
  <si>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</si>
  <si>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</si>
  <si>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</si>
  <si>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</si>
  <si>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</si>
  <si>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</si>
  <si>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</si>
  <si>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</si>
  <si>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</si>
  <si>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</si>
  <si>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</si>
  <si>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</si>
  <si>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</si>
  <si>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</si>
  <si>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</si>
  <si>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</si>
  <si>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</si>
  <si>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</si>
  <si>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</si>
  <si>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</si>
  <si>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</si>
  <si>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</si>
  <si>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</si>
  <si>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</si>
  <si>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</si>
  <si>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</si>
  <si>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</si>
  <si>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</si>
  <si>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</si>
  <si>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</si>
  <si>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</si>
  <si>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</si>
  <si>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</si>
  <si>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</si>
  <si>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</si>
  <si>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</si>
  <si>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</si>
  <si>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</si>
  <si>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</si>
  <si>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</si>
  <si>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</si>
  <si>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</si>
  <si>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</si>
  <si>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</si>
  <si>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</si>
  <si>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</si>
  <si>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</si>
  <si>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</si>
  <si>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</si>
  <si>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</si>
  <si>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</si>
  <si>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</si>
  <si>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</si>
  <si>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</si>
  <si>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</si>
  <si>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</si>
  <si>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</si>
  <si>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</si>
  <si>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</si>
  <si>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</si>
  <si>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</si>
  <si>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</si>
  <si>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</si>
  <si>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</si>
  <si>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</si>
  <si>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</si>
  <si>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</si>
  <si>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</si>
  <si>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</si>
  <si>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</si>
  <si>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</si>
  <si>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</si>
  <si>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</si>
  <si>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</si>
  <si>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</si>
  <si>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</si>
  <si>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</si>
  <si>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</si>
  <si>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</si>
  <si>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</si>
  <si>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</si>
  <si>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</si>
  <si>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</si>
  <si>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</si>
  <si>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</si>
  <si>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</si>
  <si>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</si>
  <si>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</si>
  <si>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</si>
  <si>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</si>
  <si>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</si>
  <si>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</si>
  <si>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</si>
  <si>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</si>
  <si>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</si>
  <si>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</si>
  <si>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</si>
  <si>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</si>
  <si>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</si>
  <si>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</si>
  <si>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</si>
  <si>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</si>
  <si>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</si>
  <si>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</si>
  <si>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</si>
  <si>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</si>
  <si>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</si>
  <si>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</si>
  <si>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</si>
  <si>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</si>
  <si>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</si>
  <si>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</si>
  <si>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</si>
  <si>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</si>
  <si>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</si>
  <si>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</si>
  <si>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</si>
  <si>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</si>
  <si>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</si>
  <si>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</si>
  <si>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</si>
  <si>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</si>
  <si>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</si>
  <si>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</si>
  <si>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</si>
  <si>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</si>
  <si>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</si>
  <si>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</si>
  <si>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</si>
  <si>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</si>
  <si>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</si>
  <si>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</si>
  <si>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</si>
  <si>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</si>
  <si>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</si>
  <si>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</si>
  <si>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</si>
  <si>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</si>
  <si>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</si>
  <si>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</si>
  <si>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</si>
  <si>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</si>
  <si>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</si>
  <si>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</si>
  <si>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</si>
  <si>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</si>
  <si>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</si>
  <si>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</si>
  <si>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</si>
  <si>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</si>
  <si>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</si>
  <si>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</si>
  <si>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</si>
  <si>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</si>
  <si>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</si>
  <si>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</si>
  <si>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</si>
  <si>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</si>
  <si>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</si>
  <si>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</si>
  <si>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</si>
  <si>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</si>
  <si>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</si>
  <si>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</si>
  <si>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</si>
  <si>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</si>
  <si>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</si>
  <si>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</si>
  <si>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</si>
  <si>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</si>
  <si>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</si>
  <si>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</si>
  <si>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</si>
  <si>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</si>
  <si>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</si>
  <si>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</si>
  <si>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</si>
  <si>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</si>
  <si>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</si>
  <si>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</si>
  <si>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</si>
  <si>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</si>
  <si>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</si>
  <si>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</si>
  <si>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</si>
  <si>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</si>
  <si>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</si>
  <si>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</si>
  <si>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</si>
  <si>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</si>
  <si>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</si>
  <si>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</si>
  <si>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</si>
  <si>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</si>
  <si>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</si>
  <si>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</si>
  <si>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</si>
  <si>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</si>
  <si>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</si>
  <si>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</si>
  <si>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</si>
  <si>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</si>
  <si>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</si>
  <si>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</si>
  <si>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</si>
  <si>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</si>
  <si>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</si>
  <si>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</si>
  <si>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</si>
  <si>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</si>
  <si>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</si>
  <si>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</si>
  <si>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</si>
  <si>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</si>
  <si>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</si>
  <si>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</si>
  <si>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</si>
  <si>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</si>
  <si>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</si>
  <si>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</si>
  <si>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</si>
  <si>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</si>
  <si>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</si>
  <si>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</si>
  <si>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</si>
  <si>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</si>
  <si>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</si>
  <si>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</si>
  <si>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</si>
  <si>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</si>
  <si>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</si>
  <si>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</si>
  <si>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</si>
  <si>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</si>
  <si>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</si>
  <si>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</si>
  <si>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</si>
  <si>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</si>
  <si>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</si>
  <si>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</si>
  <si>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</si>
  <si>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</si>
  <si>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</si>
  <si>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</si>
  <si>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</si>
  <si>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</si>
  <si>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</si>
  <si>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</si>
  <si>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</si>
  <si>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</si>
  <si>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</si>
  <si>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</si>
  <si>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</si>
  <si>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</si>
  <si>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</si>
  <si>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</si>
  <si>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</si>
  <si>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</si>
  <si>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</si>
  <si>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</si>
  <si>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</si>
  <si>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</si>
  <si>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</si>
  <si>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</si>
  <si>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</si>
  <si>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</si>
  <si>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</si>
  <si>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</si>
  <si>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</si>
  <si>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</si>
  <si>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</si>
  <si>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</si>
  <si>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</si>
  <si>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</si>
  <si>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</si>
  <si>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</si>
  <si>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</si>
  <si>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</si>
  <si>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</si>
  <si>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</si>
  <si>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</si>
  <si>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</si>
  <si>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</si>
  <si>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</si>
  <si>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</si>
  <si>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</si>
  <si>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</si>
  <si>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</si>
  <si>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</si>
  <si>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</si>
  <si>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</si>
  <si>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</si>
  <si>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</si>
  <si>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</si>
  <si>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</si>
  <si>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</si>
  <si>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</si>
  <si>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</si>
  <si>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</si>
  <si>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</si>
  <si>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</si>
  <si>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</si>
  <si>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</si>
  <si>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</si>
  <si>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</si>
  <si>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</si>
  <si>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</si>
  <si>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</si>
  <si>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</si>
  <si>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</si>
  <si>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</si>
  <si>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</si>
  <si>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</si>
  <si>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</si>
  <si>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</si>
  <si>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</si>
  <si>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</si>
  <si>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</si>
  <si>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</si>
  <si>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</si>
  <si>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</si>
  <si>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</si>
  <si>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</si>
  <si>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</si>
  <si>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</si>
  <si>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</si>
  <si>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</si>
  <si>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</si>
  <si>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</si>
  <si>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</si>
  <si>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</si>
  <si>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</si>
  <si>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</si>
  <si>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</si>
  <si>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</si>
  <si>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</si>
  <si>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</si>
  <si>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</si>
  <si>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</si>
  <si>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</si>
  <si>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</si>
  <si>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</si>
  <si>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</si>
  <si>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</si>
  <si>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</si>
  <si>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</si>
  <si>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</si>
  <si>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</si>
  <si>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</si>
  <si>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</si>
  <si>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</si>
  <si>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</si>
  <si>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</si>
  <si>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</si>
  <si>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</si>
  <si>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</si>
  <si>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</si>
  <si>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</si>
  <si>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</si>
  <si>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</si>
  <si>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</si>
  <si>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</si>
  <si>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</si>
  <si>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</si>
  <si>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</si>
  <si>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</si>
  <si>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</si>
  <si>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</si>
  <si>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</si>
  <si>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</si>
  <si>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</si>
  <si>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</si>
  <si>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</si>
  <si>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</si>
  <si>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</si>
  <si>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</si>
  <si>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</si>
  <si>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</si>
  <si>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</si>
  <si>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</si>
  <si>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</si>
  <si>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</si>
  <si>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</si>
  <si>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</si>
  <si>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</si>
  <si>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</si>
  <si>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</si>
  <si>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</si>
  <si>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</si>
  <si>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</si>
  <si>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</si>
  <si>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</si>
  <si>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</si>
  <si>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</si>
  <si>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</si>
  <si>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</si>
  <si>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</si>
  <si>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</si>
  <si>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</si>
  <si>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</si>
  <si>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</si>
  <si>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</si>
  <si>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</si>
  <si>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</si>
  <si>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</si>
  <si>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</si>
  <si>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</si>
  <si>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</si>
  <si>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</si>
  <si>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</si>
  <si>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</si>
  <si>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</si>
  <si>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</si>
  <si>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</si>
  <si>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</si>
  <si>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</si>
  <si>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</si>
  <si>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</si>
  <si>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</si>
  <si>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</si>
  <si>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</si>
  <si>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</si>
  <si>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</si>
  <si>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</si>
  <si>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</si>
  <si>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</si>
  <si>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</si>
  <si>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</si>
  <si>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</si>
  <si>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</si>
  <si>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</si>
  <si>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</si>
  <si>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</si>
  <si>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</si>
  <si>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</si>
  <si>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</si>
  <si>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</si>
  <si>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</si>
  <si>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</si>
  <si>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</si>
  <si>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</si>
  <si>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</si>
  <si>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</si>
  <si>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</si>
  <si>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</si>
  <si>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</si>
  <si>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</si>
  <si>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</si>
  <si>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</si>
  <si>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</si>
  <si>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</si>
  <si>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</si>
  <si>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</si>
  <si>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</si>
  <si>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</si>
  <si>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</si>
  <si>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</si>
  <si>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</si>
  <si>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</si>
  <si>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</si>
  <si>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</si>
  <si>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</si>
  <si>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</si>
  <si>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</si>
  <si>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</si>
  <si>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</si>
  <si>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</si>
  <si>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</si>
  <si>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</si>
  <si>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</si>
  <si>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</si>
  <si>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</si>
  <si>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</si>
  <si>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</si>
  <si>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</si>
  <si>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</si>
  <si>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</si>
  <si>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</si>
  <si>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</si>
  <si>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</si>
  <si>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</si>
  <si>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</si>
  <si>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</si>
  <si>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</si>
  <si>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</si>
  <si>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</si>
  <si>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</si>
  <si>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</si>
  <si>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</si>
  <si>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</si>
  <si>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</si>
  <si>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</si>
  <si>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</si>
  <si>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</si>
  <si>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</si>
  <si>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</si>
  <si>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</si>
  <si>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</si>
  <si>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</si>
  <si>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</si>
  <si>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</si>
  <si>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</si>
  <si>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</si>
  <si>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</si>
  <si>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</si>
  <si>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</si>
  <si>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</si>
  <si>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</si>
  <si>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</si>
  <si>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</si>
  <si>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</si>
  <si>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</si>
  <si>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</si>
  <si>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</si>
  <si>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</si>
  <si>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</si>
  <si>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</si>
  <si>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</si>
  <si>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</si>
  <si>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</si>
  <si>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</si>
  <si>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</si>
  <si>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</si>
  <si>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</si>
  <si>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</si>
  <si>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</si>
  <si>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</si>
  <si>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</si>
  <si>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</si>
  <si>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</si>
  <si>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</si>
  <si>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</si>
  <si>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</si>
  <si>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</si>
  <si>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</si>
  <si>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</si>
  <si>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</si>
  <si>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</si>
  <si>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</si>
  <si>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</si>
  <si>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</si>
  <si>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</si>
  <si>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</si>
  <si>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</si>
  <si>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</si>
  <si>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</si>
  <si>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</si>
  <si>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</si>
  <si>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</si>
  <si>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</si>
  <si>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</si>
  <si>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</si>
  <si>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</si>
  <si>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</si>
  <si>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</si>
  <si>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</si>
  <si>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</si>
  <si>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</si>
  <si>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</si>
  <si>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</si>
  <si>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</si>
  <si>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</si>
  <si>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</si>
  <si>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</si>
  <si>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</si>
  <si>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</si>
  <si>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</si>
  <si>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</si>
  <si>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</si>
  <si>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</si>
  <si>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</si>
  <si>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</si>
  <si>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</si>
  <si>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</si>
  <si>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</si>
  <si>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</si>
  <si>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</si>
  <si>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</si>
  <si>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</si>
  <si>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</si>
  <si>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</si>
  <si>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</si>
  <si>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</si>
  <si>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</si>
  <si>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</si>
  <si>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</si>
  <si>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</si>
  <si>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</si>
  <si>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</si>
  <si>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</si>
  <si>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</si>
  <si>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</si>
  <si>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</si>
  <si>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</si>
  <si>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</si>
  <si>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</si>
  <si>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</si>
  <si>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</si>
  <si>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</si>
  <si>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</si>
  <si>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</si>
  <si>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</si>
  <si>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</si>
  <si>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</si>
  <si>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</si>
  <si>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</si>
  <si>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</si>
  <si>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</si>
  <si>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</si>
  <si>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</si>
  <si>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</si>
  <si>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</si>
  <si>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</si>
  <si>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</si>
  <si>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</si>
  <si>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</si>
  <si>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</si>
  <si>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</si>
  <si>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</si>
  <si>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</si>
  <si>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</si>
  <si>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</si>
  <si>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</si>
  <si>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</si>
  <si>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</si>
  <si>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</si>
  <si>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</si>
  <si>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</si>
  <si>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</si>
  <si>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</si>
  <si>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</si>
  <si>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</si>
  <si>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</si>
  <si>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</si>
  <si>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</si>
  <si>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</si>
  <si>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</si>
  <si>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</si>
  <si>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</si>
  <si>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</si>
  <si>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</si>
  <si>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</si>
  <si>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</si>
  <si>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</si>
  <si>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</si>
  <si>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</si>
  <si>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</si>
  <si>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</si>
  <si>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</si>
  <si>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</si>
  <si>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</si>
  <si>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</si>
  <si>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</si>
  <si>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</si>
  <si>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</si>
  <si>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</si>
  <si>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</si>
  <si>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</si>
  <si>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</si>
  <si>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</si>
  <si>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</si>
  <si>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</si>
  <si>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</si>
  <si>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</si>
  <si>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</si>
  <si>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</si>
  <si>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</si>
  <si>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</si>
  <si>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</si>
  <si>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</si>
  <si>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</si>
  <si>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</si>
  <si>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</si>
  <si>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</si>
  <si>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</si>
  <si>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</si>
  <si>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</si>
  <si>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</si>
  <si>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</si>
  <si>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</si>
  <si>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</si>
  <si>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</si>
  <si>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</si>
  <si>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</si>
  <si>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</si>
  <si>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</si>
  <si>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</si>
  <si>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</si>
  <si>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</si>
  <si>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</si>
  <si>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</si>
  <si>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</si>
  <si>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</si>
  <si>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</si>
  <si>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</si>
  <si>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</si>
  <si>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</si>
  <si>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</si>
  <si>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</si>
  <si>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</si>
  <si>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</si>
  <si>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</si>
  <si>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</si>
  <si>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</si>
  <si>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</si>
  <si>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</si>
  <si>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</si>
  <si>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</si>
  <si>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</si>
  <si>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</si>
  <si>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</si>
  <si>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</si>
  <si>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</si>
  <si>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</si>
  <si>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</si>
  <si>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</si>
  <si>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</si>
  <si>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</si>
  <si>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</si>
  <si>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</si>
  <si>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</si>
  <si>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</si>
  <si>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</si>
  <si>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</si>
  <si>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</si>
  <si>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</si>
  <si>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</si>
  <si>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</si>
  <si>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</si>
  <si>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</si>
  <si>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</si>
  <si>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</si>
  <si>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</si>
  <si>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</si>
  <si>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</si>
  <si>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</si>
  <si>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</si>
  <si>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</si>
  <si>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</si>
  <si>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</si>
  <si>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</si>
  <si>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</si>
  <si>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</si>
  <si>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</si>
  <si>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</si>
  <si>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</si>
  <si>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</si>
  <si>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</si>
  <si>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</si>
  <si>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</si>
  <si>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</si>
  <si>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</si>
  <si>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</si>
  <si>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</si>
  <si>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</si>
  <si>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</si>
  <si>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</si>
  <si>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</si>
  <si>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</si>
  <si>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</si>
  <si>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</si>
  <si>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</si>
  <si>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</si>
  <si>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</si>
  <si>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</si>
  <si>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</si>
  <si>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</si>
  <si>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</si>
  <si>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</si>
  <si>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</si>
  <si>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</si>
  <si>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</si>
  <si>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</si>
  <si>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</si>
  <si>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</si>
  <si>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</si>
  <si>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</si>
  <si>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</si>
  <si>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</si>
  <si>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</si>
  <si>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</si>
  <si>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</si>
  <si>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</si>
  <si>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</si>
  <si>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</si>
  <si>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</si>
  <si>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</si>
  <si>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</si>
  <si>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</si>
  <si>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</si>
  <si>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</si>
  <si>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</si>
  <si>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</si>
  <si>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</si>
  <si>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</si>
  <si>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</si>
  <si>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</si>
  <si>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</si>
  <si>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</si>
  <si>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</si>
  <si>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</si>
  <si>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</si>
  <si>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</si>
  <si>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</si>
  <si>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</si>
  <si>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</si>
  <si>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</si>
  <si>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</si>
  <si>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</si>
  <si>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</si>
  <si>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</si>
  <si>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</si>
  <si>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</si>
  <si>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</si>
  <si>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</si>
  <si>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</si>
  <si>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</si>
  <si>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</si>
  <si>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</si>
  <si>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</si>
  <si>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</si>
  <si>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</si>
  <si>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</si>
  <si>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</si>
  <si>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</si>
  <si>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</si>
  <si>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</si>
  <si>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</si>
  <si>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</si>
  <si>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</si>
  <si>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</si>
  <si>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</si>
  <si>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</si>
  <si>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</si>
  <si>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</si>
  <si>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</si>
  <si>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</si>
  <si>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</si>
  <si>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</si>
  <si>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</si>
  <si>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</si>
  <si>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</si>
  <si>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</si>
  <si>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</si>
  <si>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</si>
  <si>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</si>
  <si>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</si>
  <si>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</si>
  <si>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</si>
  <si>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</si>
  <si>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</si>
  <si>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</si>
  <si>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</si>
  <si>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</si>
  <si>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</si>
  <si>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</si>
  <si>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</si>
  <si>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</si>
  <si>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</si>
  <si>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</si>
  <si>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</si>
  <si>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</si>
  <si>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</si>
  <si>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</si>
  <si>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</si>
  <si>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</si>
  <si>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</si>
  <si>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</si>
  <si>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</si>
  <si>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</si>
  <si>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</si>
  <si>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</si>
  <si>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</si>
  <si>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</si>
  <si>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</si>
  <si>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</si>
  <si>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</si>
  <si>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</si>
  <si>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</si>
  <si>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</si>
  <si>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</si>
  <si>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</si>
  <si>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</si>
  <si>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</si>
  <si>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</si>
  <si>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</si>
  <si>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</si>
  <si>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</si>
  <si>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</si>
  <si>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</si>
  <si>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</si>
  <si>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</si>
  <si>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</si>
  <si>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</si>
  <si>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</si>
  <si>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</si>
  <si>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</si>
  <si>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</si>
  <si>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</si>
  <si>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</si>
  <si>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</si>
  <si>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</si>
  <si>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</si>
  <si>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</si>
  <si>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</si>
  <si>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</si>
  <si>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</si>
  <si>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</si>
  <si>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</si>
  <si>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</si>
  <si>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</si>
  <si>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</si>
  <si>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</si>
  <si>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</si>
  <si>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</si>
  <si>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</si>
  <si>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</si>
  <si>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</si>
  <si>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</si>
  <si>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</si>
  <si>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</si>
  <si>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</si>
  <si>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</si>
  <si>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</si>
  <si>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</si>
  <si>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</si>
  <si>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</si>
  <si>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</si>
  <si>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</si>
  <si>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</si>
  <si>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</si>
  <si>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</si>
  <si>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</si>
  <si>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</si>
  <si>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</si>
  <si>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</si>
  <si>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</si>
  <si>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</si>
  <si>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</si>
  <si>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</si>
  <si>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</si>
  <si>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</si>
  <si>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</si>
  <si>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</si>
  <si>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</si>
  <si>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</si>
  <si>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</si>
  <si>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</si>
  <si>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</si>
  <si>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</si>
  <si>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</si>
  <si>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</si>
  <si>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</si>
  <si>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</si>
  <si>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</si>
  <si>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</si>
  <si>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</si>
  <si>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</si>
  <si>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</si>
  <si>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</si>
  <si>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</si>
  <si>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</si>
  <si>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</si>
  <si>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</si>
  <si>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</si>
  <si>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</si>
  <si>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</si>
  <si>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</si>
  <si>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</si>
  <si>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</si>
  <si>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</si>
  <si>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</si>
  <si>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</si>
  <si>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</si>
  <si>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</si>
  <si>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</si>
  <si>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</si>
  <si>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</si>
  <si>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</si>
  <si>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</si>
  <si>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</si>
  <si>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</si>
  <si>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</si>
  <si>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</si>
  <si>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</si>
  <si>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</si>
  <si>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</si>
  <si>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</si>
  <si>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</si>
  <si>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</si>
  <si>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</si>
  <si>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</si>
  <si>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</si>
  <si>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</si>
  <si>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</si>
  <si>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</si>
  <si>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</si>
  <si>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</si>
  <si>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</si>
  <si>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</si>
  <si>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</si>
  <si>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</si>
  <si>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</si>
  <si>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</si>
  <si>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</si>
  <si>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</si>
  <si>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</si>
  <si>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</si>
  <si>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</si>
  <si>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</si>
  <si>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</si>
  <si>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</si>
  <si>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</si>
  <si>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</si>
  <si>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</si>
  <si>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</si>
  <si>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</si>
  <si>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</si>
  <si>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</si>
  <si>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</si>
  <si>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</si>
  <si>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</si>
  <si>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</si>
  <si>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</si>
  <si>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</si>
  <si>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</si>
  <si>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</si>
  <si>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</si>
  <si>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</si>
  <si>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</si>
  <si>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</si>
  <si>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</si>
  <si>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</si>
  <si>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</si>
  <si>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</si>
  <si>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</si>
  <si>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</si>
  <si>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</si>
  <si>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</si>
  <si>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</si>
  <si>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</si>
  <si>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</si>
  <si>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</si>
  <si>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</si>
  <si>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</si>
  <si>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</si>
  <si>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</si>
  <si>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</si>
  <si>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</si>
  <si>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</si>
  <si>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</si>
  <si>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</si>
  <si>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</si>
  <si>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</si>
  <si>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</si>
  <si>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</si>
  <si>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</si>
  <si>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</si>
  <si>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</si>
  <si>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</si>
  <si>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</si>
  <si>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</si>
  <si>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</si>
  <si>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</si>
  <si>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</si>
  <si>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</si>
  <si>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</si>
  <si>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</si>
  <si>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</si>
  <si>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</si>
  <si>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</si>
  <si>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</si>
  <si>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</si>
  <si>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</si>
  <si>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</si>
  <si>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</si>
  <si>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</si>
  <si>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</si>
  <si>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</si>
  <si>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</si>
  <si>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</si>
  <si>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</si>
  <si>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</si>
  <si>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</si>
  <si>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</si>
  <si>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</si>
  <si>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</si>
  <si>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</si>
  <si>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</si>
  <si>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</si>
  <si>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</si>
  <si>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</si>
  <si>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</si>
  <si>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</si>
  <si>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</si>
  <si>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</si>
  <si>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</si>
  <si>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</si>
  <si>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</si>
  <si>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</si>
  <si>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</si>
  <si>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</si>
  <si>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</si>
  <si>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</si>
  <si>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</si>
  <si>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</si>
  <si>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</si>
  <si>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</si>
  <si>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</si>
  <si>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</si>
  <si>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</si>
  <si>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</si>
  <si>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</si>
  <si>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</si>
  <si>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</si>
  <si>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</si>
  <si>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</si>
  <si>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</si>
  <si>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</si>
  <si>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</si>
  <si>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</si>
  <si>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</si>
  <si>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</si>
  <si>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</si>
  <si>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</si>
  <si>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</si>
  <si>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</si>
  <si>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</si>
  <si>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</si>
  <si>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</si>
  <si>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</si>
  <si>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</si>
  <si>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</si>
  <si>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</si>
  <si>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</si>
  <si>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</si>
  <si>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</si>
  <si>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</si>
  <si>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</si>
  <si>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</si>
  <si>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</si>
  <si>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</si>
  <si>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</si>
  <si>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</si>
  <si>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</si>
  <si>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</si>
  <si>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</si>
  <si>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</si>
  <si>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</si>
  <si>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</si>
  <si>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</si>
  <si>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</si>
  <si>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</si>
  <si>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</si>
  <si>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</si>
  <si>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</si>
  <si>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</si>
  <si>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</si>
  <si>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</si>
  <si>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</si>
  <si>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</si>
  <si>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</si>
  <si>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</si>
  <si>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</si>
  <si>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</si>
  <si>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</si>
  <si>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</si>
  <si>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</si>
  <si>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</si>
  <si>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</si>
  <si>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</si>
  <si>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</si>
  <si>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</si>
  <si>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</si>
  <si>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</si>
  <si>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</si>
  <si>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</si>
  <si>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</si>
  <si>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</si>
  <si>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</si>
  <si>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</si>
  <si>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</si>
  <si>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</si>
  <si>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</si>
  <si>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</si>
  <si>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</si>
  <si>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</si>
  <si>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</si>
  <si>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</si>
  <si>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</si>
  <si>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</si>
  <si>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</si>
  <si>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</si>
  <si>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</si>
  <si>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</si>
  <si>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</si>
  <si>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</si>
  <si>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</si>
  <si>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</si>
  <si>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</si>
  <si>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</si>
  <si>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</si>
  <si>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</si>
  <si>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</si>
  <si>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</si>
  <si>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</si>
  <si>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</si>
  <si>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</si>
  <si>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</si>
  <si>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</si>
  <si>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</si>
  <si>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</si>
  <si>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</si>
  <si>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</si>
  <si>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</si>
  <si>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</si>
  <si>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</si>
  <si>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</si>
  <si>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</si>
  <si>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</si>
  <si>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</si>
  <si>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</si>
  <si>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</si>
  <si>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</si>
  <si>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</si>
  <si>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</si>
  <si>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</si>
  <si>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</si>
  <si>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</si>
  <si>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</si>
  <si>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</si>
  <si>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</si>
  <si>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</si>
  <si>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</si>
  <si>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</si>
  <si>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</si>
  <si>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</si>
  <si>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</si>
  <si>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</si>
  <si>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</si>
  <si>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</si>
  <si>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</si>
  <si>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</si>
  <si>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</si>
  <si>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</si>
  <si>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</si>
  <si>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</si>
  <si>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</si>
  <si>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</si>
  <si>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</si>
  <si>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</si>
  <si>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</si>
  <si>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</si>
  <si>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</si>
  <si>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</si>
  <si>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</si>
  <si>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</si>
  <si>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</si>
  <si>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</si>
  <si>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</si>
  <si>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</si>
  <si>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</si>
  <si>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</si>
  <si>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</si>
  <si>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</si>
  <si>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</si>
  <si>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</si>
  <si>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</si>
  <si>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</si>
  <si>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</si>
  <si>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</si>
  <si>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</si>
  <si>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</si>
  <si>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</si>
  <si>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</si>
  <si>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</si>
  <si>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</si>
  <si>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</si>
  <si>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</si>
  <si>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</si>
  <si>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</si>
  <si>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</si>
  <si>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</si>
  <si>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</si>
  <si>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</si>
  <si>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</si>
  <si>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</si>
  <si>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</si>
  <si>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</si>
  <si>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</si>
  <si>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</si>
  <si>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</si>
  <si>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</si>
  <si>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</si>
  <si>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</si>
  <si>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</si>
  <si>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</si>
  <si>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</si>
  <si>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</si>
  <si>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</si>
  <si>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</si>
  <si>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</si>
  <si>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</si>
  <si>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</si>
  <si>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</si>
  <si>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</si>
  <si>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</si>
  <si>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</si>
  <si>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</si>
  <si>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</si>
  <si>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</si>
  <si>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</si>
  <si>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</si>
  <si>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</si>
  <si>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</si>
  <si>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</si>
  <si>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</si>
  <si>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</si>
  <si>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</si>
  <si>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</si>
  <si>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</si>
  <si>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</si>
  <si>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</si>
  <si>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</si>
  <si>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</si>
  <si>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</si>
  <si>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</si>
  <si>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</si>
  <si>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</si>
  <si>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</si>
  <si>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</si>
  <si>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</si>
  <si>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</si>
  <si>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</si>
  <si>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</si>
  <si>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</si>
  <si>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</si>
  <si>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</si>
  <si>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</si>
  <si>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</si>
  <si>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</si>
  <si>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</si>
  <si>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</si>
  <si>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</si>
  <si>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</si>
  <si>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</si>
  <si>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</si>
  <si>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</si>
  <si>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</si>
  <si>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</si>
  <si>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</si>
  <si>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</si>
  <si>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</si>
  <si>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</si>
  <si>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</si>
  <si>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</si>
  <si>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</si>
  <si>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</si>
  <si>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</si>
  <si>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</si>
  <si>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</si>
  <si>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</si>
  <si>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</si>
  <si>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</si>
  <si>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</si>
  <si>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</si>
  <si>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</si>
  <si>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</si>
  <si>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</si>
  <si>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</si>
  <si>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</si>
  <si>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</si>
  <si>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</si>
  <si>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</si>
  <si>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</si>
  <si>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</si>
  <si>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</si>
  <si>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</si>
  <si>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</si>
  <si>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</si>
  <si>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</si>
  <si>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</si>
  <si>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</si>
  <si>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</si>
  <si>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</si>
  <si>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</si>
  <si>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</si>
  <si>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</si>
  <si>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</si>
  <si>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</si>
  <si>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</si>
  <si>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</si>
  <si>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</si>
  <si>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</si>
  <si>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</si>
  <si>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</si>
  <si>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</si>
  <si>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</si>
  <si>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</si>
  <si>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</si>
  <si>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</si>
  <si>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</si>
  <si>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</si>
  <si>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</si>
  <si>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</si>
  <si>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</si>
  <si>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</si>
  <si>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</si>
  <si>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</si>
  <si>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</si>
  <si>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</si>
  <si>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</si>
  <si>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</si>
  <si>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</si>
  <si>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</si>
  <si>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</si>
  <si>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</si>
  <si>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</si>
  <si>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</si>
  <si>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</si>
  <si>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</si>
  <si>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</si>
  <si>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</si>
  <si>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</si>
  <si>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</si>
  <si>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</si>
  <si>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</si>
  <si>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</si>
  <si>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</si>
  <si>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</si>
  <si>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</si>
  <si>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</si>
  <si>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</si>
  <si>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</si>
  <si>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</si>
  <si>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</si>
  <si>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</si>
  <si>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</si>
  <si>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</si>
  <si>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</si>
  <si>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</si>
  <si>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</si>
  <si>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</si>
  <si>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</si>
  <si>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</si>
  <si>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</si>
  <si>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</si>
  <si>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</si>
  <si>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</si>
  <si>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</si>
  <si>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</si>
  <si>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</si>
  <si>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</si>
  <si>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</si>
  <si>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</si>
  <si>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</si>
  <si>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</si>
  <si>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</si>
  <si>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</si>
  <si>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</si>
  <si>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</si>
  <si>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</si>
  <si>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</si>
  <si>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</si>
  <si>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</si>
  <si>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</si>
  <si>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</si>
  <si>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</si>
  <si>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</si>
  <si>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</si>
  <si>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</si>
  <si>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</si>
  <si>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</si>
  <si>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</si>
  <si>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</si>
  <si>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</si>
  <si>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</si>
  <si>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</si>
  <si>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</si>
  <si>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</si>
  <si>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</si>
  <si>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</si>
  <si>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</si>
  <si>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</si>
  <si>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</si>
  <si>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</si>
  <si>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</si>
  <si>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</si>
  <si>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</si>
  <si>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</si>
  <si>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</si>
  <si>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</si>
  <si>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</si>
  <si>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</si>
  <si>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</si>
  <si>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</si>
  <si>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</si>
  <si>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</si>
  <si>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</si>
  <si>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</si>
  <si>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</si>
  <si>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</si>
  <si>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</si>
  <si>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</si>
  <si>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</si>
  <si>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</si>
  <si>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</si>
  <si>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</si>
  <si>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</si>
  <si>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</si>
  <si>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</si>
  <si>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</si>
  <si>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</si>
  <si>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</si>
  <si>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</si>
  <si>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</si>
  <si>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</si>
  <si>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</si>
  <si>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</si>
  <si>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</si>
  <si>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</si>
  <si>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</si>
  <si>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</si>
  <si>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</si>
  <si>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</si>
  <si>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</si>
  <si>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</si>
  <si>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</si>
  <si>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</si>
  <si>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</si>
  <si>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</si>
  <si>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</si>
  <si>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</si>
  <si>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</si>
  <si>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</si>
  <si>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</si>
  <si>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</si>
  <si>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</si>
  <si>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</si>
  <si>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</si>
  <si>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</si>
  <si>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</si>
  <si>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</si>
  <si>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</si>
  <si>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</si>
  <si>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</si>
  <si>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</si>
  <si>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</si>
  <si>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</si>
  <si>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</si>
  <si>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</si>
  <si>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</si>
  <si>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</si>
  <si>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</si>
  <si>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</si>
  <si>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</si>
  <si>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</si>
  <si>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</si>
  <si>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</si>
  <si>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</si>
  <si>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</si>
  <si>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</si>
  <si>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</si>
  <si>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</si>
  <si>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</si>
  <si>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</si>
  <si>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</si>
  <si>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</si>
  <si>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</si>
  <si>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</si>
  <si>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</si>
  <si>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</si>
  <si>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</si>
  <si>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</si>
  <si>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</si>
  <si>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</si>
  <si>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</si>
  <si>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</si>
  <si>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</si>
  <si>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</si>
  <si>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</si>
  <si>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</si>
  <si>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</si>
  <si>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</si>
  <si>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</si>
  <si>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</si>
  <si>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</si>
  <si>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</si>
  <si>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</si>
  <si>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</si>
  <si>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</si>
  <si>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</si>
  <si>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</si>
  <si>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</si>
  <si>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</si>
  <si>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</si>
  <si>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</si>
  <si>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</si>
  <si>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</si>
  <si>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</si>
  <si>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</si>
  <si>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</si>
  <si>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</si>
  <si>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</si>
  <si>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</si>
  <si>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</si>
  <si>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</si>
  <si>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</si>
  <si>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</si>
  <si>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</si>
  <si>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</si>
  <si>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</si>
  <si>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</si>
  <si>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</si>
  <si>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</si>
  <si>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</si>
  <si>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</si>
  <si>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</si>
  <si>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</si>
  <si>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</si>
  <si>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</si>
  <si>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</si>
  <si>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</si>
  <si>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</si>
  <si>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</si>
  <si>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</si>
  <si>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</si>
  <si>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</si>
  <si>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</si>
  <si>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</si>
  <si>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</si>
  <si>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</si>
  <si>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</si>
  <si>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</si>
  <si>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</si>
  <si>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</si>
  <si>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</si>
  <si>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</si>
  <si>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</si>
  <si>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</si>
  <si>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</si>
  <si>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</si>
  <si>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</si>
  <si>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</si>
  <si>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</si>
  <si>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</si>
  <si>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</si>
  <si>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</si>
  <si>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</si>
  <si>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</si>
  <si>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</si>
  <si>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</si>
  <si>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</si>
  <si>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</si>
  <si>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</si>
  <si>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</si>
  <si>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</si>
  <si>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</si>
  <si>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</si>
  <si>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</si>
  <si>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</si>
  <si>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</si>
  <si>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</si>
  <si>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</si>
  <si>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</si>
  <si>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</si>
  <si>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</si>
  <si>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</si>
  <si>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</si>
  <si>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</si>
  <si>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</si>
  <si>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</si>
  <si>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</si>
  <si>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</si>
  <si>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</si>
  <si>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</si>
  <si>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</si>
  <si>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</si>
  <si>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</si>
  <si>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</si>
  <si>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</si>
  <si>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</si>
  <si>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</si>
  <si>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</si>
  <si>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</si>
  <si>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</si>
  <si>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</si>
  <si>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</si>
  <si>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</si>
  <si>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</si>
  <si>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</si>
  <si>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</si>
  <si>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</si>
  <si>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</si>
  <si>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</si>
  <si>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</si>
  <si>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</si>
  <si>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</si>
  <si>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</si>
  <si>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</si>
  <si>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</si>
  <si>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</si>
  <si>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</si>
  <si>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</si>
  <si>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</si>
  <si>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</si>
  <si>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</si>
  <si>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</si>
  <si>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</si>
  <si>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</si>
  <si>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</si>
  <si>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</si>
  <si>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</si>
  <si>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</si>
  <si>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</si>
  <si>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</si>
  <si>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</si>
  <si>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</si>
  <si>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</si>
  <si>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</si>
  <si>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</si>
  <si>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</si>
  <si>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</si>
  <si>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</si>
  <si>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</si>
  <si>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</si>
  <si>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</si>
  <si>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</si>
  <si>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</si>
  <si>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</si>
  <si>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</si>
  <si>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</si>
  <si>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</si>
  <si>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</si>
  <si>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</si>
  <si>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</si>
  <si>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</si>
  <si>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</si>
  <si>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</si>
  <si>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</si>
  <si>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</si>
  <si>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</si>
  <si>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</si>
  <si>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</si>
  <si>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</si>
  <si>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</si>
  <si>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</si>
  <si>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</si>
  <si>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</si>
  <si>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</si>
  <si>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</si>
  <si>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</si>
  <si>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</si>
  <si>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</si>
  <si>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</si>
  <si>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</si>
  <si>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</si>
  <si>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</si>
  <si>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</si>
  <si>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</si>
  <si>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</si>
  <si>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</si>
  <si>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</si>
  <si>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</si>
  <si>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</si>
  <si>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</si>
  <si>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</si>
  <si>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</si>
  <si>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</si>
  <si>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</si>
  <si>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</si>
  <si>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</si>
  <si>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</si>
  <si>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</si>
  <si>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</si>
  <si>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</si>
  <si>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</si>
  <si>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</si>
  <si>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</si>
  <si>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</si>
  <si>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</si>
  <si>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</si>
  <si>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</si>
  <si>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</si>
  <si>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</si>
  <si>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</si>
  <si>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</si>
  <si>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</si>
  <si>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</si>
  <si>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</si>
  <si>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</si>
  <si>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</si>
  <si>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</si>
  <si>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</si>
  <si>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</si>
  <si>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</si>
  <si>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</si>
  <si>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</si>
  <si>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</si>
  <si>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</si>
  <si>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</si>
  <si>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</si>
  <si>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</si>
  <si>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</si>
  <si>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</si>
  <si>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</si>
  <si>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</si>
  <si>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</si>
  <si>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</si>
  <si>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</si>
  <si>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</si>
  <si>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</si>
  <si>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</si>
  <si>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</si>
  <si>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</si>
  <si>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</si>
  <si>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</si>
  <si>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</si>
  <si>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</si>
  <si>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</si>
  <si>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</si>
  <si>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</si>
  <si>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</si>
  <si>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</si>
  <si>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</si>
  <si>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</si>
  <si>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</si>
  <si>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</si>
  <si>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</si>
  <si>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</si>
  <si>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</si>
  <si>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</si>
  <si>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</si>
  <si>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</si>
  <si>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</si>
  <si>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</si>
  <si>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</si>
  <si>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</si>
  <si>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</si>
  <si>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</si>
  <si>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</si>
  <si>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</si>
  <si>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</si>
  <si>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</si>
  <si>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</si>
  <si>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</si>
  <si>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</si>
  <si>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</si>
  <si>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</si>
  <si>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</si>
  <si>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</si>
  <si>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</si>
  <si>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</si>
  <si>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</si>
  <si>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</si>
  <si>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</si>
  <si>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</si>
  <si>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</si>
  <si>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</si>
  <si>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</si>
  <si>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</si>
  <si>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</si>
  <si>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</si>
  <si>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</si>
  <si>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</si>
  <si>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</si>
  <si>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</si>
  <si>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</si>
  <si>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</si>
  <si>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</si>
  <si>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</si>
  <si>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</si>
  <si>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</si>
  <si>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</si>
  <si>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</si>
  <si>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</si>
  <si>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</si>
  <si>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</si>
  <si>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</si>
  <si>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</si>
  <si>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</si>
  <si>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</si>
  <si>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</si>
  <si>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</si>
  <si>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</si>
  <si>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</si>
  <si>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</si>
  <si>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</si>
  <si>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</si>
  <si>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</si>
  <si>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</si>
  <si>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</si>
  <si>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</si>
  <si>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</si>
  <si>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</si>
  <si>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</si>
  <si>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</si>
  <si>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</si>
  <si>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</si>
  <si>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</si>
  <si>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</si>
  <si>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</si>
  <si>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</si>
  <si>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</si>
  <si>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</si>
  <si>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</si>
  <si>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</si>
  <si>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</si>
  <si>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</si>
  <si>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</si>
  <si>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</si>
  <si>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</si>
  <si>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</si>
  <si>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</si>
  <si>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</si>
  <si>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</si>
  <si>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</si>
  <si>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</si>
  <si>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</si>
  <si>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</si>
  <si>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</si>
  <si>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</si>
  <si>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</si>
  <si>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</si>
  <si>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</si>
  <si>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</si>
  <si>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</si>
  <si>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</si>
  <si>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</si>
  <si>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</si>
  <si>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</si>
  <si>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</si>
  <si>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</si>
  <si>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</si>
  <si>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</si>
  <si>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</si>
  <si>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</si>
  <si>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</si>
  <si>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</si>
  <si>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</si>
  <si>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</si>
  <si>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</si>
  <si>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</si>
  <si>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</si>
  <si>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</si>
  <si>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</si>
  <si>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</si>
  <si>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</si>
  <si>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</si>
  <si>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</si>
  <si>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</si>
  <si>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</si>
  <si>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</si>
  <si>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</si>
  <si>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</si>
  <si>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</si>
  <si>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</si>
  <si>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</si>
  <si>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</si>
  <si>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</si>
  <si>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</si>
  <si>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</si>
  <si>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</si>
  <si>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</si>
  <si>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</si>
  <si>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</si>
  <si>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</si>
  <si>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</si>
  <si>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</si>
  <si>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</si>
  <si>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</si>
  <si>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</si>
  <si>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</si>
  <si>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</si>
  <si>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</si>
  <si>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</si>
  <si>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</si>
  <si>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</si>
  <si>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</si>
  <si>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</si>
  <si>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</si>
  <si>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</si>
  <si>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</si>
  <si>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</si>
  <si>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</si>
  <si>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</si>
  <si>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</si>
  <si>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</si>
  <si>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</si>
  <si>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</si>
  <si>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</si>
  <si>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</si>
  <si>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</si>
  <si>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</si>
  <si>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</si>
  <si>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</si>
  <si>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</si>
  <si>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</si>
  <si>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</si>
  <si>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</si>
  <si>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</si>
  <si>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</si>
  <si>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</si>
  <si>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</si>
  <si>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</si>
  <si>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</si>
  <si>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</si>
  <si>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</si>
  <si>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</si>
  <si>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</si>
  <si>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</si>
  <si>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</si>
  <si>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</si>
  <si>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</si>
  <si>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</si>
  <si>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</si>
  <si>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</si>
  <si>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</si>
  <si>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</si>
  <si>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</si>
  <si>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</si>
  <si>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</si>
  <si>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</si>
  <si>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</si>
  <si>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</si>
  <si>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</si>
  <si>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</si>
  <si>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</si>
  <si>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</si>
  <si>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</si>
  <si>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</si>
  <si>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</si>
  <si>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</si>
  <si>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</si>
  <si>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</si>
  <si>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</si>
  <si>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</si>
  <si>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</si>
  <si>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</si>
  <si>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</si>
  <si>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</si>
  <si>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</si>
  <si>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</si>
  <si>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</si>
  <si>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</si>
  <si>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</si>
  <si>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</si>
  <si>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</si>
  <si>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</si>
  <si>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</si>
  <si>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</si>
  <si>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</si>
  <si>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</si>
  <si>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</si>
  <si>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</si>
  <si>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</si>
  <si>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</si>
  <si>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</si>
  <si>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</si>
  <si>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</si>
  <si>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</si>
  <si>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</si>
  <si>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</si>
  <si>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</si>
  <si>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</si>
  <si>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</si>
  <si>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</si>
  <si>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</si>
  <si>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</si>
  <si>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</si>
  <si>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</si>
  <si>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</si>
  <si>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</si>
  <si>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</si>
  <si>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</si>
  <si>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</si>
  <si>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</si>
  <si>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</si>
  <si>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</si>
  <si>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</si>
  <si>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</si>
  <si>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</si>
  <si>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</si>
  <si>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</si>
  <si>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</si>
  <si>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</si>
  <si>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</si>
  <si>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</si>
  <si>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</si>
  <si>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</si>
  <si>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</si>
  <si>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</si>
  <si>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</si>
  <si>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</si>
  <si>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</si>
  <si>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</si>
  <si>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</si>
  <si>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</si>
  <si>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</si>
  <si>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</si>
  <si>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</si>
  <si>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</si>
  <si>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</si>
  <si>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</si>
  <si>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</si>
  <si>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</si>
  <si>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</si>
  <si>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</si>
  <si>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</si>
  <si>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</si>
  <si>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</si>
  <si>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</si>
  <si>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</si>
  <si>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</si>
  <si>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</si>
  <si>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</si>
  <si>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</si>
  <si>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</si>
  <si>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</si>
  <si>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</si>
  <si>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</si>
  <si>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</si>
  <si>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</si>
  <si>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</si>
  <si>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</si>
  <si>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</si>
  <si>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</si>
  <si>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</si>
  <si>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</si>
  <si>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</si>
  <si>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</si>
  <si>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</si>
  <si>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</si>
  <si>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</si>
  <si>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</si>
  <si>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</si>
  <si>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</si>
  <si>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</si>
  <si>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</si>
  <si>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</si>
  <si>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</si>
  <si>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</si>
  <si>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</si>
  <si>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</si>
  <si>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</si>
  <si>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</si>
  <si>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</si>
  <si>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</si>
  <si>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</si>
  <si>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</si>
  <si>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</si>
  <si>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</si>
  <si>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</si>
  <si>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</si>
  <si>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</si>
  <si>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</si>
  <si>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</si>
  <si>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</si>
  <si>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</si>
  <si>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</si>
  <si>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</si>
  <si>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</si>
  <si>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</si>
  <si>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</si>
  <si>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</si>
  <si>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</si>
  <si>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</si>
  <si>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</si>
  <si>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</si>
  <si>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</si>
  <si>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</si>
  <si>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</si>
  <si>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</si>
  <si>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</si>
  <si>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</si>
  <si>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</si>
  <si>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</si>
  <si>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</si>
  <si>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</si>
  <si>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</si>
  <si>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</si>
  <si>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</si>
  <si>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</si>
  <si>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</si>
  <si>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</si>
  <si>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</si>
  <si>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</si>
  <si>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</si>
  <si>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</si>
  <si>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</si>
  <si>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</si>
  <si>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</si>
  <si>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</si>
  <si>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</si>
  <si>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</si>
  <si>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</si>
  <si>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</si>
  <si>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</si>
  <si>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</si>
  <si>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</si>
  <si>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</si>
  <si>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</si>
  <si>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</si>
  <si>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</si>
  <si>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</si>
  <si>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</si>
  <si>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</si>
  <si>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</si>
  <si>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</si>
  <si>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</si>
  <si>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</si>
  <si>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</si>
  <si>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</si>
  <si>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</si>
  <si>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</si>
  <si>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</si>
  <si>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</si>
  <si>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</si>
  <si>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</si>
  <si>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</si>
  <si>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</si>
  <si>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</si>
  <si>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</si>
  <si>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</si>
  <si>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</si>
  <si>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</si>
  <si>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</si>
  <si>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</si>
  <si>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</si>
  <si>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</si>
  <si>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</si>
  <si>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</si>
  <si>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</si>
  <si>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</si>
  <si>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</si>
  <si>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</si>
  <si>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</si>
  <si>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</si>
  <si>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</si>
  <si>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</si>
  <si>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</si>
  <si>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</si>
  <si>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</si>
  <si>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</si>
  <si>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</si>
  <si>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</si>
  <si>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</si>
  <si>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</si>
  <si>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</si>
  <si>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</si>
  <si>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</si>
  <si>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</si>
  <si>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</si>
  <si>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</si>
  <si>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</si>
  <si>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</si>
  <si>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</si>
  <si>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</si>
  <si>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</si>
  <si>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</si>
  <si>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</si>
  <si>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</si>
  <si>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</si>
  <si>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</si>
  <si>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</si>
  <si>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</si>
  <si>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</si>
  <si>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</si>
  <si>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</si>
  <si>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</si>
  <si>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</si>
  <si>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</si>
  <si>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</si>
  <si>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</si>
  <si>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</si>
  <si>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</si>
  <si>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</si>
  <si>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</si>
  <si>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</si>
  <si>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</si>
  <si>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</si>
  <si>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</si>
  <si>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</si>
  <si>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</si>
  <si>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</si>
  <si>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</si>
  <si>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</si>
  <si>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</si>
  <si>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</si>
  <si>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</si>
  <si>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</si>
  <si>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</si>
  <si>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</si>
  <si>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</si>
  <si>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</si>
  <si>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</si>
  <si>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</si>
  <si>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</si>
  <si>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</si>
  <si>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</si>
  <si>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</si>
  <si>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</si>
  <si>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</si>
  <si>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</si>
  <si>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</si>
  <si>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</si>
  <si>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</si>
  <si>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</si>
  <si>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</si>
  <si>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</si>
  <si>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</si>
  <si>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</si>
  <si>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</si>
  <si>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</si>
  <si>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</si>
  <si>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</si>
  <si>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</si>
  <si>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</si>
  <si>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</si>
  <si>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</si>
  <si>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</si>
  <si>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</si>
  <si>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</si>
  <si>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</si>
  <si>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</si>
  <si>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</si>
  <si>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</si>
  <si>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</si>
  <si>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</si>
  <si>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</si>
  <si>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</si>
  <si>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</si>
  <si>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</si>
  <si>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</si>
  <si>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</si>
  <si>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</si>
  <si>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</si>
  <si>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</si>
  <si>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</si>
  <si>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</si>
  <si>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</si>
  <si>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</si>
  <si>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</si>
  <si>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</si>
  <si>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</si>
  <si>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</si>
  <si>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</si>
  <si>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</si>
  <si>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</si>
  <si>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</si>
  <si>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</si>
  <si>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</si>
  <si>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</si>
  <si>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</si>
  <si>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</si>
  <si>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</si>
  <si>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</si>
  <si>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</si>
  <si>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</si>
  <si>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</si>
  <si>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</si>
  <si>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</si>
  <si>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</si>
  <si>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</si>
  <si>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</si>
  <si>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</si>
  <si>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</si>
  <si>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</si>
  <si>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</si>
  <si>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</si>
  <si>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</si>
  <si>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</si>
  <si>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</si>
  <si>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</si>
  <si>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</si>
  <si>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</si>
  <si>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</si>
  <si>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</si>
  <si>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</si>
  <si>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</si>
  <si>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</si>
  <si>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</si>
  <si>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</si>
  <si>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</si>
  <si>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</si>
  <si>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</si>
  <si>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</si>
  <si>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</si>
  <si>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</si>
  <si>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</si>
  <si>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</si>
  <si>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</si>
  <si>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</si>
  <si>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</si>
  <si>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</si>
  <si>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</si>
  <si>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</si>
  <si>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</si>
  <si>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</si>
  <si>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</si>
  <si>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</si>
  <si>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</si>
  <si>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</si>
  <si>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</si>
  <si>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</si>
  <si>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</si>
  <si>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</si>
  <si>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</si>
  <si>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</si>
  <si>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</si>
  <si>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</si>
  <si>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</si>
  <si>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</si>
  <si>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</si>
  <si>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</si>
  <si>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</si>
  <si>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</si>
  <si>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</si>
  <si>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</si>
  <si>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</si>
  <si>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</si>
  <si>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</si>
  <si>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</si>
  <si>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</si>
  <si>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</si>
  <si>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</si>
  <si>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</si>
  <si>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</si>
  <si>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</si>
  <si>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</si>
  <si>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</si>
  <si>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</si>
  <si>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</si>
  <si>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</si>
  <si>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</si>
  <si>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</si>
  <si>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</si>
  <si>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</si>
  <si>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</si>
  <si>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</si>
  <si>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</si>
  <si>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</si>
  <si>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</si>
  <si>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</si>
  <si>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</si>
  <si>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</si>
  <si>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</si>
  <si>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</si>
  <si>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</si>
  <si>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</si>
  <si>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</si>
  <si>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</si>
  <si>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</si>
  <si>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</si>
  <si>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</si>
  <si>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</si>
  <si>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</si>
  <si>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</si>
  <si>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</si>
  <si>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</si>
  <si>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</si>
  <si>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</si>
  <si>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</si>
  <si>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</si>
  <si>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</si>
  <si>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</si>
  <si>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</si>
  <si>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</si>
  <si>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</si>
  <si>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</si>
  <si>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</si>
  <si>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</si>
  <si>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</si>
  <si>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</si>
  <si>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</si>
  <si>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</si>
  <si>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</si>
  <si>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</si>
  <si>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</si>
  <si>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</si>
  <si>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</si>
  <si>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</si>
  <si>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</si>
  <si>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</si>
  <si>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</si>
  <si>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</si>
  <si>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</si>
  <si>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</si>
  <si>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</si>
  <si>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</si>
  <si>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</si>
  <si>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</si>
  <si>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</si>
  <si>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</si>
  <si>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</si>
  <si>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</si>
  <si>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</si>
  <si>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</si>
  <si>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</si>
  <si>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</si>
  <si>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</si>
  <si>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</si>
  <si>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</si>
  <si>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</si>
  <si>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</si>
  <si>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</si>
  <si>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</si>
  <si>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</si>
  <si>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</si>
  <si>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</si>
  <si>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</si>
  <si>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</si>
  <si>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</si>
  <si>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</si>
  <si>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</si>
  <si>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</si>
  <si>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</si>
  <si>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</si>
  <si>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</si>
  <si>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</si>
  <si>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</si>
  <si>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</si>
  <si>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</si>
  <si>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</si>
  <si>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</si>
  <si>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</si>
  <si>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</si>
  <si>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</si>
  <si>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</si>
  <si>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</si>
  <si>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</si>
  <si>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</si>
  <si>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</si>
  <si>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</si>
  <si>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</si>
  <si>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</si>
  <si>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</si>
  <si>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</si>
  <si>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</si>
  <si>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</si>
  <si>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</si>
  <si>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</si>
  <si>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</si>
  <si>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</si>
  <si>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</si>
  <si>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</si>
  <si>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</si>
  <si>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</si>
  <si>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</si>
  <si>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</si>
  <si>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</si>
  <si>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</si>
  <si>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</si>
  <si>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</si>
  <si>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</si>
  <si>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</si>
  <si>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</si>
  <si>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</si>
  <si>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</si>
  <si>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</si>
  <si>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</si>
  <si>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</si>
  <si>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</si>
  <si>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</si>
  <si>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</si>
  <si>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</si>
  <si>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</si>
  <si>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</si>
  <si>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</si>
  <si>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</si>
  <si>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</si>
  <si>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</si>
  <si>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</si>
  <si>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</si>
  <si>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</si>
  <si>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</si>
  <si>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</si>
  <si>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</si>
  <si>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</si>
  <si>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</si>
  <si>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</si>
  <si>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</si>
  <si>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</si>
  <si>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</si>
  <si>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</si>
  <si>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</si>
  <si>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</si>
  <si>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</si>
  <si>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</si>
  <si>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</si>
  <si>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</si>
  <si>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</si>
  <si>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</si>
  <si>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</si>
  <si>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</si>
  <si>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</si>
  <si>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</si>
  <si>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</si>
  <si>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</si>
  <si>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</si>
  <si>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</si>
  <si>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</si>
  <si>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</si>
  <si>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</si>
  <si>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</si>
  <si>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</si>
  <si>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</si>
  <si>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</si>
  <si>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</si>
  <si>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</si>
  <si>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</si>
  <si>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</si>
  <si>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</si>
  <si>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</si>
  <si>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</si>
  <si>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</si>
  <si>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</si>
  <si>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</si>
  <si>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</si>
  <si>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</si>
  <si>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</si>
  <si>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</si>
  <si>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</si>
  <si>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</si>
  <si>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</si>
  <si>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</si>
  <si>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</si>
  <si>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</si>
  <si>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</si>
  <si>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</si>
  <si>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</si>
  <si>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</si>
  <si>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</si>
  <si>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</si>
  <si>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</si>
  <si>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</si>
  <si>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</si>
  <si>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</si>
  <si>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</si>
  <si>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</si>
  <si>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</si>
  <si>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</si>
  <si>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</si>
  <si>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</si>
  <si>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</si>
  <si>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</si>
  <si>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</si>
  <si>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</si>
  <si>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</si>
  <si>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</si>
  <si>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</si>
  <si>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</si>
  <si>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</si>
  <si>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</si>
  <si>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</si>
  <si>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</si>
  <si>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</si>
  <si>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</si>
  <si>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</si>
  <si>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</si>
  <si>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</si>
  <si>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</si>
  <si>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</si>
  <si>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</si>
  <si>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</si>
  <si>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</si>
  <si>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</si>
  <si>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</si>
  <si>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</si>
  <si>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</si>
  <si>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</si>
  <si>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</si>
  <si>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</si>
  <si>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</si>
  <si>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</si>
  <si>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</si>
  <si>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</si>
  <si>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</si>
  <si>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</si>
  <si>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</si>
  <si>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</si>
  <si>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</si>
  <si>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</si>
  <si>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</si>
  <si>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</si>
  <si>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</si>
  <si>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</si>
  <si>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</si>
  <si>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</si>
  <si>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</si>
  <si>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</si>
  <si>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</si>
  <si>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</si>
  <si>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</si>
  <si>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</si>
  <si>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</si>
  <si>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</si>
  <si>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</si>
  <si>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</si>
  <si>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</si>
  <si>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</si>
  <si>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</si>
  <si>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</si>
  <si>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</si>
  <si>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</si>
  <si>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</si>
  <si>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</si>
  <si>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</si>
  <si>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</si>
  <si>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</si>
  <si>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</si>
  <si>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</si>
  <si>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</si>
  <si>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</si>
  <si>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</si>
  <si>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</si>
  <si>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</si>
  <si>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</si>
  <si>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</si>
  <si>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</si>
  <si>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</si>
  <si>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</si>
  <si>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</si>
  <si>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</si>
  <si>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</si>
  <si>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</si>
  <si>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</si>
  <si>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</si>
  <si>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</si>
  <si>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</si>
  <si>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</si>
  <si>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</si>
  <si>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</si>
  <si>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</si>
  <si>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</si>
  <si>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</si>
  <si>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</si>
  <si>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</si>
  <si>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</si>
  <si>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</si>
  <si>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</si>
  <si>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</si>
  <si>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</si>
  <si>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</si>
  <si>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</si>
  <si>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</si>
  <si>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</si>
  <si>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</si>
  <si>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</si>
  <si>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</si>
  <si>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</si>
  <si>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</si>
  <si>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</si>
  <si>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</si>
  <si>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</si>
  <si>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</si>
  <si>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</si>
  <si>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</si>
  <si>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</si>
  <si>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</si>
  <si>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</si>
  <si>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</si>
  <si>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</si>
  <si>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</si>
  <si>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</si>
  <si>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</si>
  <si>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</si>
  <si>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</si>
  <si>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</si>
  <si>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</si>
  <si>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</si>
  <si>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</si>
  <si>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</si>
  <si>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</si>
  <si>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</si>
  <si>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</si>
  <si>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</si>
  <si>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</si>
  <si>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</si>
  <si>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</si>
  <si>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</si>
  <si>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</si>
  <si>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</si>
  <si>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</si>
  <si>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</si>
  <si>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</si>
  <si>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</si>
  <si>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</si>
  <si>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</si>
  <si>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</si>
  <si>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</si>
  <si>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</si>
  <si>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</si>
  <si>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</si>
  <si>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</si>
  <si>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</si>
  <si>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</si>
  <si>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</si>
  <si>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</si>
  <si>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</si>
  <si>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</si>
  <si>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</si>
  <si>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</si>
  <si>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</si>
  <si>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</si>
  <si>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</si>
  <si>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</si>
  <si>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</si>
  <si>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</si>
  <si>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</si>
  <si>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</si>
  <si>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</si>
  <si>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</si>
  <si>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</si>
  <si>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</si>
  <si>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</si>
  <si>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</si>
  <si>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</si>
  <si>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</si>
  <si>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</si>
  <si>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</si>
  <si>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</si>
  <si>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</si>
  <si>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</si>
  <si>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</si>
  <si>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</si>
  <si>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</si>
  <si>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</si>
  <si>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</si>
  <si>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</si>
  <si>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</si>
  <si>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</si>
  <si>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</si>
  <si>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</si>
  <si>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</si>
  <si>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</si>
  <si>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</si>
  <si>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</si>
  <si>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</si>
  <si>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</si>
  <si>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</si>
  <si>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</si>
  <si>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</si>
  <si>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</si>
  <si>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</si>
  <si>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</si>
  <si>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</si>
  <si>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</si>
  <si>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</si>
  <si>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</si>
  <si>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</si>
  <si>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</si>
  <si>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</si>
  <si>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</si>
  <si>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</si>
  <si>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</si>
  <si>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</si>
  <si>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</si>
  <si>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</si>
  <si>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</si>
  <si>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</si>
  <si>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</si>
  <si>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</si>
  <si>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</si>
  <si>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</si>
  <si>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</si>
  <si>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</si>
  <si>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</si>
  <si>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</si>
  <si>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</si>
  <si>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</si>
  <si>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</si>
  <si>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</si>
  <si>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</si>
  <si>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</si>
  <si>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</si>
  <si>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</si>
  <si>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</si>
  <si>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</si>
  <si>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</si>
  <si>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</si>
  <si>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</si>
  <si>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</si>
  <si>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</si>
  <si>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</si>
  <si>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</si>
  <si>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</si>
  <si>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</si>
  <si>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</si>
  <si>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</si>
  <si>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</si>
  <si>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</si>
  <si>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</si>
  <si>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</si>
  <si>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</si>
  <si>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</si>
  <si>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</si>
  <si>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</si>
  <si>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</si>
  <si>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</si>
  <si>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</si>
  <si>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</si>
  <si>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</si>
  <si>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</si>
  <si>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</si>
  <si>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</si>
  <si>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</si>
  <si>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</si>
  <si>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</si>
  <si>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</si>
  <si>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</si>
  <si>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</si>
  <si>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</si>
  <si>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</si>
  <si>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</si>
  <si>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</si>
  <si>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</si>
  <si>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</si>
  <si>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</si>
  <si>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</si>
  <si>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</si>
  <si>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</si>
  <si>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</si>
  <si>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</si>
  <si>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</si>
  <si>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</si>
  <si>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</si>
  <si>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</si>
  <si>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</si>
  <si>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</si>
  <si>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</si>
  <si>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</si>
  <si>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</si>
  <si>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</si>
  <si>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</si>
  <si>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</si>
  <si>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</si>
  <si>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</si>
  <si>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</si>
  <si>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</si>
  <si>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</si>
  <si>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</si>
  <si>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</si>
  <si>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</si>
  <si>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</si>
  <si>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</si>
  <si>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</si>
  <si>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</si>
  <si>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</si>
  <si>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</si>
  <si>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</si>
  <si>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</si>
  <si>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</si>
  <si>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</si>
  <si>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</si>
  <si>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</si>
  <si>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</si>
  <si>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</si>
  <si>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</si>
  <si>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</si>
  <si>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</si>
  <si>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</si>
  <si>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</si>
  <si>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</si>
  <si>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</si>
  <si>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</si>
  <si>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</si>
  <si>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</si>
  <si>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</si>
  <si>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</si>
  <si>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</si>
  <si>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</si>
  <si>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</si>
  <si>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</si>
  <si>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</si>
  <si>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</si>
  <si>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</si>
  <si>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</si>
  <si>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</si>
  <si>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</si>
  <si>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</si>
  <si>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</si>
  <si>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</si>
  <si>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</si>
  <si>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</si>
  <si>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</si>
  <si>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</si>
  <si>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</si>
  <si>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</si>
  <si>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</si>
  <si>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</si>
  <si>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</si>
  <si>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</si>
  <si>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</si>
  <si>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</si>
  <si>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</si>
  <si>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</si>
  <si>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</si>
  <si>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</si>
  <si>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</si>
  <si>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</si>
  <si>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</si>
  <si>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</si>
  <si>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</si>
  <si>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</si>
  <si>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</si>
  <si>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</si>
  <si>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</si>
  <si>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</si>
  <si>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</si>
  <si>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</si>
  <si>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</si>
  <si>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</si>
  <si>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</si>
  <si>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</si>
  <si>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</si>
  <si>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</si>
  <si>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</si>
  <si>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</si>
  <si>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</si>
  <si>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</si>
  <si>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</si>
  <si>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</si>
  <si>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</si>
  <si>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</si>
  <si>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</si>
  <si>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</si>
  <si>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</si>
  <si>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</si>
  <si>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</si>
  <si>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</si>
  <si>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</si>
  <si>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</si>
  <si>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</si>
  <si>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</si>
  <si>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</si>
  <si>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</si>
  <si>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</si>
  <si>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</si>
  <si>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</si>
  <si>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</si>
  <si>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</si>
  <si>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</si>
  <si>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</si>
  <si>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</si>
  <si>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</si>
  <si>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</si>
  <si>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</si>
  <si>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</si>
  <si>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</si>
  <si>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</si>
  <si>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</si>
  <si>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</si>
  <si>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</si>
  <si>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</si>
  <si>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</si>
  <si>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</si>
  <si>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</si>
  <si>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</si>
  <si>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</si>
  <si>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</si>
  <si>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</si>
  <si>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</si>
  <si>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</si>
  <si>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</si>
  <si>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</si>
  <si>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</si>
  <si>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</si>
  <si>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</si>
  <si>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</si>
  <si>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</si>
  <si>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</si>
  <si>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</si>
  <si>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</si>
  <si>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</si>
  <si>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</si>
  <si>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</si>
  <si>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</si>
  <si>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</si>
  <si>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</si>
  <si>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</si>
  <si>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</si>
  <si>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</si>
  <si>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</si>
  <si>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</si>
  <si>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</si>
  <si>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</si>
  <si>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</si>
  <si>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</si>
  <si>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</si>
  <si>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</si>
  <si>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</si>
  <si>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</si>
  <si>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</si>
  <si>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</si>
  <si>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</si>
  <si>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</si>
  <si>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</si>
  <si>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</si>
  <si>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</si>
  <si>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</si>
  <si>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</si>
  <si>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</si>
  <si>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</si>
  <si>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</si>
  <si>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</si>
  <si>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</si>
  <si>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</si>
  <si>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</si>
  <si>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</si>
  <si>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</si>
  <si>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</si>
  <si>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</si>
  <si>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</si>
  <si>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</si>
  <si>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</si>
  <si>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</si>
  <si>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</si>
  <si>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</si>
  <si>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</si>
  <si>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</si>
  <si>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</si>
  <si>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</si>
  <si>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</si>
  <si>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</si>
  <si>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</si>
  <si>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</si>
  <si>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</si>
  <si>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</si>
  <si>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</si>
  <si>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</si>
  <si>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</si>
  <si>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</si>
  <si>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</si>
  <si>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</si>
  <si>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</si>
  <si>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</si>
  <si>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</si>
  <si>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</si>
  <si>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</si>
  <si>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</si>
  <si>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</si>
  <si>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</si>
  <si>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</si>
  <si>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</si>
  <si>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</si>
  <si>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</si>
  <si>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</si>
  <si>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</si>
  <si>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</si>
  <si>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</si>
  <si>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</si>
  <si>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</si>
  <si>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</si>
  <si>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</si>
  <si>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</si>
  <si>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</si>
  <si>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</si>
  <si>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</si>
  <si>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</si>
  <si>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</si>
  <si>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</si>
  <si>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</si>
  <si>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</si>
  <si>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</si>
  <si>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</si>
  <si>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</si>
  <si>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</si>
  <si>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</si>
  <si>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</si>
  <si>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</si>
  <si>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</si>
  <si>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</si>
  <si>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</si>
  <si>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</si>
  <si>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</si>
  <si>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</si>
  <si>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</si>
  <si>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</si>
  <si>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</si>
  <si>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</si>
  <si>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</si>
  <si>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</si>
  <si>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</si>
  <si>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</si>
  <si>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</si>
  <si>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</si>
  <si>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</si>
  <si>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</si>
  <si>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</si>
  <si>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</si>
  <si>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</si>
  <si>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</si>
  <si>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</si>
  <si>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</si>
  <si>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</si>
  <si>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</si>
  <si>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</si>
  <si>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</si>
  <si>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</si>
  <si>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</si>
  <si>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</si>
  <si>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</si>
  <si>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</si>
  <si>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</si>
  <si>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</si>
  <si>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</si>
  <si>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</si>
  <si>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</si>
  <si>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</si>
  <si>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</si>
  <si>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</si>
  <si>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</si>
  <si>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</si>
  <si>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</si>
  <si>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</si>
  <si>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</si>
  <si>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</si>
  <si>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</si>
  <si>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</si>
  <si>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</si>
  <si>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</si>
  <si>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</si>
  <si>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</si>
  <si>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</si>
  <si>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</si>
  <si>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</si>
  <si>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</si>
  <si>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</si>
  <si>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</si>
  <si>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</si>
  <si>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</si>
  <si>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</si>
  <si>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</si>
  <si>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</si>
  <si>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</si>
  <si>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</si>
  <si>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</si>
  <si>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</si>
  <si>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</si>
  <si>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</si>
  <si>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</si>
  <si>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</si>
  <si>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</si>
  <si>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</si>
  <si>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</si>
  <si>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</si>
  <si>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</si>
  <si>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</si>
  <si>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</si>
  <si>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</si>
  <si>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</si>
  <si>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</si>
  <si>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</si>
  <si>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</si>
  <si>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</si>
  <si>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</si>
  <si>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</si>
  <si>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</si>
  <si>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</si>
  <si>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</si>
  <si>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</si>
  <si>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</si>
  <si>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</si>
  <si>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</si>
  <si>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</si>
  <si>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</si>
  <si>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</si>
  <si>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</si>
  <si>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</si>
  <si>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</si>
  <si>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</si>
  <si>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</si>
  <si>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</si>
  <si>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</si>
  <si>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</si>
  <si>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</si>
  <si>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</si>
  <si>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</si>
  <si>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</si>
  <si>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</si>
  <si>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</si>
  <si>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</si>
  <si>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</si>
  <si>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</si>
  <si>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</si>
  <si>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</si>
  <si>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</si>
  <si>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</si>
  <si>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</si>
  <si>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</si>
  <si>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</si>
  <si>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</si>
  <si>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</si>
  <si>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</si>
  <si>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</si>
  <si>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</si>
  <si>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</si>
  <si>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</si>
  <si>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</si>
  <si>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</si>
  <si>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</si>
  <si>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</si>
  <si>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</si>
  <si>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</si>
  <si>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</si>
  <si>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</si>
  <si>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</si>
  <si>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</si>
  <si>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</si>
  <si>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</si>
  <si>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</si>
  <si>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</si>
  <si>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</si>
  <si>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</si>
  <si>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</si>
  <si>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</si>
  <si>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</si>
  <si>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</si>
  <si>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</si>
  <si>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</si>
  <si>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</si>
  <si>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</si>
  <si>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</si>
  <si>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</si>
  <si>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</si>
  <si>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</si>
  <si>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</si>
  <si>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</si>
  <si>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</si>
  <si>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</si>
  <si>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</si>
  <si>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</si>
  <si>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</si>
  <si>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</si>
  <si>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</si>
  <si>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</si>
  <si>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</si>
  <si>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</si>
  <si>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</si>
  <si>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</si>
  <si>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</si>
  <si>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</si>
  <si>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</si>
  <si>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</si>
  <si>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</si>
  <si>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</si>
  <si>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</si>
  <si>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</si>
  <si>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</si>
  <si>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</si>
  <si>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</si>
  <si>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</si>
  <si>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</si>
  <si>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</si>
  <si>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</si>
  <si>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</si>
  <si>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</si>
  <si>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</si>
  <si>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</si>
  <si>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</si>
  <si>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</si>
  <si>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</si>
  <si>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</si>
  <si>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</si>
  <si>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</si>
  <si>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</si>
  <si>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</si>
  <si>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</si>
  <si>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</si>
  <si>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</si>
  <si>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</si>
  <si>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</si>
  <si>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</si>
  <si>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</si>
  <si>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</si>
  <si>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</si>
  <si>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</si>
  <si>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</si>
  <si>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</si>
  <si>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</si>
  <si>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</si>
  <si>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</si>
  <si>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</si>
  <si>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</si>
  <si>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</si>
  <si>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</si>
  <si>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</si>
  <si>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</si>
  <si>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</si>
  <si>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</si>
  <si>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</si>
  <si>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</si>
  <si>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</si>
  <si>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</si>
  <si>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</si>
  <si>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</si>
  <si>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</si>
  <si>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</si>
  <si>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</si>
  <si>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</si>
  <si>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</si>
  <si>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</si>
  <si>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</si>
  <si>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</si>
  <si>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</si>
  <si>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</si>
  <si>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</si>
  <si>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</si>
  <si>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</si>
  <si>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</si>
  <si>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</si>
  <si>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</si>
  <si>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</si>
  <si>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</si>
  <si>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</si>
  <si>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</si>
  <si>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</si>
  <si>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</si>
  <si>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</si>
  <si>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</si>
  <si>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</si>
  <si>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</si>
  <si>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</si>
  <si>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</si>
  <si>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</si>
  <si>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</si>
  <si>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</si>
  <si>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</si>
  <si>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</si>
  <si>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</si>
  <si>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</si>
  <si>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</si>
  <si>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</si>
  <si>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</si>
  <si>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</si>
  <si>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</si>
  <si>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</si>
  <si>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</si>
  <si>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</si>
  <si>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</si>
  <si>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</si>
  <si>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</si>
  <si>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</si>
  <si>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</si>
  <si>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</si>
  <si>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</si>
  <si>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</si>
  <si>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</si>
  <si>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</si>
  <si>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</si>
  <si>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</si>
  <si>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</si>
  <si>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</si>
  <si>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</si>
  <si>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</si>
  <si>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</si>
  <si>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</si>
  <si>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</si>
  <si>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</si>
  <si>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</si>
  <si>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</si>
  <si>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</si>
  <si>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</si>
  <si>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</si>
  <si>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</si>
  <si>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</si>
  <si>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</si>
  <si>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</si>
  <si>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</si>
  <si>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</si>
  <si>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</si>
  <si>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</si>
  <si>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</si>
  <si>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</si>
  <si>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</si>
  <si>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</si>
  <si>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</si>
  <si>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</si>
  <si>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</si>
  <si>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</si>
  <si>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</si>
  <si>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</si>
  <si>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</si>
  <si>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</si>
  <si>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</si>
  <si>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</si>
  <si>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</si>
  <si>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</si>
  <si>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</si>
  <si>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</si>
  <si>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</si>
  <si>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</si>
  <si>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</si>
  <si>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</si>
  <si>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</si>
  <si>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</si>
  <si>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</si>
  <si>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</si>
  <si>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</si>
  <si>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</si>
  <si>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</si>
  <si>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</si>
  <si>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</si>
  <si>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</si>
  <si>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</si>
  <si>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</si>
  <si>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</si>
  <si>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</si>
  <si>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</si>
  <si>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</si>
  <si>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</si>
  <si>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</si>
  <si>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</si>
  <si>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</si>
  <si>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</si>
  <si>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</si>
  <si>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</si>
  <si>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</si>
  <si>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</si>
  <si>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</si>
  <si>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</si>
  <si>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</si>
  <si>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</si>
  <si>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</si>
  <si>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</si>
  <si>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</si>
  <si>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</si>
  <si>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</si>
  <si>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</si>
  <si>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</si>
  <si>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</si>
  <si>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</si>
  <si>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</si>
  <si>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</si>
  <si>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</si>
  <si>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</si>
  <si>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</si>
  <si>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</si>
  <si>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</si>
  <si>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</si>
  <si>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</si>
  <si>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</si>
  <si>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</si>
  <si>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</si>
  <si>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</si>
  <si>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</si>
  <si>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</si>
  <si>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</si>
  <si>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</si>
  <si>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</si>
  <si>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</si>
  <si>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</si>
  <si>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</si>
  <si>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</si>
  <si>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</si>
  <si>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</si>
  <si>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</si>
  <si>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</si>
  <si>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</si>
  <si>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</si>
  <si>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</si>
  <si>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</si>
  <si>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</si>
  <si>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</si>
  <si>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</si>
  <si>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</si>
  <si>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</si>
  <si>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</si>
  <si>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</si>
  <si>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</si>
  <si>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</si>
  <si>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</si>
  <si>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</si>
  <si>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</si>
  <si>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</si>
  <si>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</si>
  <si>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</si>
  <si>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</si>
  <si>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</si>
  <si>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</si>
  <si>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</si>
  <si>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</si>
  <si>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</si>
  <si>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</si>
  <si>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</si>
  <si>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</si>
  <si>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</si>
  <si>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</si>
  <si>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</si>
  <si>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</si>
  <si>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</si>
  <si>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</si>
  <si>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</si>
  <si>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</si>
  <si>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</si>
  <si>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</si>
  <si>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</si>
  <si>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</si>
  <si>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</si>
  <si>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</si>
  <si>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</si>
  <si>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</si>
  <si>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</si>
  <si>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</si>
  <si>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</si>
  <si>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</si>
  <si>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</si>
  <si>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</si>
  <si>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</si>
  <si>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</si>
  <si>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</si>
  <si>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</si>
  <si>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</si>
  <si>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</si>
  <si>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</si>
  <si>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</si>
  <si>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</si>
  <si>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</si>
  <si>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</si>
  <si>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</si>
  <si>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</si>
  <si>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</si>
  <si>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</si>
  <si>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</si>
  <si>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</si>
  <si>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</si>
  <si>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</si>
  <si>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</si>
  <si>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</si>
  <si>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</si>
  <si>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</si>
  <si>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</si>
  <si>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</si>
  <si>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</si>
  <si>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</si>
  <si>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</si>
  <si>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</si>
  <si>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</si>
  <si>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</si>
  <si>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</si>
  <si>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</si>
  <si>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</si>
  <si>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</si>
  <si>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</si>
  <si>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</si>
  <si>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</si>
  <si>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</si>
  <si>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</si>
  <si>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</si>
  <si>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</si>
  <si>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</si>
  <si>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</si>
  <si>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</si>
  <si>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</si>
  <si>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</si>
  <si>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</si>
  <si>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</si>
  <si>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</si>
  <si>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</si>
  <si>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</si>
  <si>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</si>
  <si>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</si>
  <si>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</si>
  <si>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</si>
  <si>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</si>
  <si>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</si>
  <si>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</si>
  <si>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</si>
  <si>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</si>
  <si>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</si>
  <si>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</si>
  <si>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</si>
  <si>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</si>
  <si>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</si>
  <si>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</si>
  <si>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</si>
  <si>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</si>
  <si>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</si>
  <si>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</si>
  <si>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</si>
  <si>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</si>
  <si>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</si>
  <si>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</si>
  <si>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</si>
  <si>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</si>
  <si>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</si>
  <si>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</si>
  <si>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</si>
  <si>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</si>
  <si>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</si>
  <si>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</si>
  <si>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</si>
  <si>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</si>
  <si>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</si>
  <si>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</si>
  <si>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</si>
  <si>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</si>
  <si>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</si>
  <si>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</si>
  <si>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</si>
  <si>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</si>
  <si>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</si>
  <si>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</si>
  <si>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</si>
  <si>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</si>
  <si>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</si>
  <si>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</si>
  <si>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</si>
  <si>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</si>
  <si>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</si>
  <si>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</si>
  <si>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</si>
  <si>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</si>
  <si>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</si>
  <si>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</si>
  <si>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</si>
  <si>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</si>
  <si>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</si>
  <si>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</si>
  <si>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</si>
  <si>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</si>
  <si>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</si>
  <si>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</si>
  <si>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</si>
  <si>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</si>
  <si>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</si>
  <si>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</si>
  <si>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</si>
  <si>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</si>
  <si>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</si>
  <si>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</si>
  <si>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</si>
  <si>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</si>
  <si>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</si>
  <si>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</si>
  <si>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</si>
  <si>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</si>
  <si>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</si>
  <si>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</si>
  <si>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</si>
  <si>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</si>
  <si>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</si>
  <si>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</si>
  <si>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</si>
  <si>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</si>
  <si>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</si>
  <si>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</si>
  <si>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</si>
  <si>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</si>
  <si>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</si>
  <si>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</si>
  <si>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</si>
  <si>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</si>
  <si>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</si>
  <si>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</si>
  <si>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</si>
  <si>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</si>
  <si>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</si>
  <si>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</si>
  <si>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</si>
  <si>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</si>
  <si>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</si>
  <si>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</si>
  <si>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</si>
  <si>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</si>
  <si>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</si>
  <si>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</si>
  <si>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</si>
  <si>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</si>
  <si>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</si>
  <si>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</si>
  <si>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</si>
  <si>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</si>
  <si>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</si>
  <si>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</si>
  <si>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</si>
  <si>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</si>
  <si>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</si>
  <si>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</si>
  <si>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</si>
  <si>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</si>
  <si>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</si>
  <si>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</si>
  <si>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</si>
  <si>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</si>
  <si>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</si>
  <si>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</si>
  <si>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</si>
  <si>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</si>
  <si>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</si>
  <si>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</si>
  <si>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</si>
  <si>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</si>
  <si>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</si>
  <si>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</si>
  <si>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</si>
  <si>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</si>
  <si>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</si>
  <si>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</si>
  <si>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</si>
  <si>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</si>
  <si>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</si>
  <si>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</si>
  <si>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</si>
  <si>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</si>
  <si>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</si>
  <si>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</si>
  <si>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</si>
  <si>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</si>
  <si>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</si>
  <si>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</si>
  <si>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</si>
  <si>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</si>
  <si>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</si>
  <si>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</si>
  <si>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</si>
  <si>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</si>
  <si>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</si>
  <si>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</si>
  <si>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</si>
  <si>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</si>
  <si>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</si>
  <si>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</si>
  <si>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</si>
  <si>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</si>
  <si>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</si>
  <si>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</si>
  <si>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</si>
  <si>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</si>
  <si>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</si>
  <si>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</si>
  <si>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</si>
  <si>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</si>
  <si>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</si>
  <si>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</si>
  <si>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</si>
  <si>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</si>
  <si>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</si>
  <si>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</si>
  <si>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</si>
  <si>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</si>
  <si>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</si>
  <si>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</si>
  <si>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</si>
  <si>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</si>
  <si>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</si>
  <si>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</si>
  <si>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</si>
  <si>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</si>
  <si>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</si>
  <si>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</si>
  <si>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</si>
  <si>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</si>
  <si>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</si>
  <si>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</si>
  <si>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</si>
  <si>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</si>
  <si>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</si>
  <si>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</si>
  <si>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</si>
  <si>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</si>
  <si>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</si>
  <si>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</si>
  <si>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</si>
  <si>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</si>
  <si>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</si>
  <si>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</si>
  <si>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</si>
  <si>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</si>
  <si>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</si>
  <si>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</si>
  <si>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</si>
  <si>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</si>
  <si>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</si>
  <si>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</si>
  <si>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</si>
  <si>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</si>
  <si>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</si>
  <si>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</si>
  <si>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</si>
  <si>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</si>
  <si>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</si>
  <si>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</si>
  <si>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</si>
  <si>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</si>
  <si>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</si>
  <si>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</si>
  <si>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</si>
  <si>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</si>
  <si>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</si>
  <si>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</si>
  <si>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</si>
  <si>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</si>
  <si>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</si>
  <si>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</si>
  <si>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</si>
  <si>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</si>
  <si>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</si>
  <si>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</si>
  <si>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</si>
  <si>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</si>
  <si>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</si>
  <si>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</si>
  <si>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</si>
  <si>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</si>
  <si>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</si>
  <si>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</si>
  <si>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</si>
  <si>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</si>
  <si>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</si>
  <si>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</si>
  <si>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</si>
  <si>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</si>
  <si>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</si>
  <si>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</si>
  <si>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</si>
  <si>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</si>
  <si>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</si>
  <si>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</si>
  <si>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</si>
  <si>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</si>
  <si>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</si>
  <si>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</si>
  <si>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</si>
  <si>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</si>
  <si>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</si>
  <si>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</si>
  <si>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</si>
  <si>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</si>
  <si>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</si>
  <si>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</si>
  <si>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</si>
  <si>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</si>
  <si>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</si>
  <si>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</si>
  <si>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</si>
  <si>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</si>
  <si>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</si>
  <si>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</si>
  <si>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</si>
  <si>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</si>
  <si>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</si>
  <si>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</si>
  <si>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</si>
  <si>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</si>
  <si>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</si>
  <si>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</si>
  <si>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</si>
  <si>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</si>
  <si>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</si>
  <si>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</si>
  <si>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</si>
  <si>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</si>
  <si>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</si>
  <si>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</si>
  <si>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</si>
  <si>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</si>
  <si>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</si>
  <si>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</si>
  <si>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</si>
  <si>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</si>
  <si>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</si>
  <si>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</si>
  <si>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</si>
  <si>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</si>
  <si>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</si>
  <si>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</si>
  <si>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</si>
  <si>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</si>
  <si>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</si>
  <si>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</si>
  <si>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</si>
  <si>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</si>
  <si>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</si>
  <si>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</si>
  <si>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</si>
  <si>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</si>
  <si>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</si>
  <si>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</si>
  <si>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</si>
  <si>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</si>
  <si>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</si>
  <si>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</si>
  <si>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</si>
  <si>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</si>
  <si>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</si>
  <si>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</si>
  <si>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</si>
  <si>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</si>
  <si>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</si>
  <si>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</si>
  <si>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</si>
  <si>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</si>
  <si>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</si>
  <si>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</si>
  <si>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</si>
  <si>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</si>
  <si>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</si>
  <si>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</si>
  <si>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</si>
  <si>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</si>
  <si>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</si>
  <si>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</si>
  <si>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</si>
  <si>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</si>
  <si>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</si>
  <si>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</si>
  <si>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</si>
  <si>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</si>
  <si>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</si>
  <si>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</si>
  <si>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</si>
  <si>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</si>
  <si>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</si>
  <si>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</si>
  <si>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</si>
  <si>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</si>
  <si>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</si>
  <si>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</si>
  <si>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</si>
  <si>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</si>
  <si>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</si>
  <si>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</si>
  <si>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</si>
  <si>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</si>
  <si>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</si>
  <si>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</si>
  <si>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</si>
  <si>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</si>
  <si>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</si>
  <si>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</si>
  <si>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</si>
  <si>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</si>
  <si>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</si>
  <si>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</si>
  <si>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</si>
  <si>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</si>
  <si>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</si>
  <si>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</si>
  <si>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</si>
  <si>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</si>
  <si>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</si>
  <si>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</si>
  <si>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</si>
  <si>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</si>
  <si>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</si>
  <si>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</si>
  <si>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</si>
  <si>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</si>
  <si>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</si>
  <si>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</si>
  <si>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</si>
  <si>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</si>
  <si>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</si>
  <si>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</si>
  <si>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</si>
  <si>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</si>
  <si>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</si>
  <si>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</si>
  <si>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</si>
  <si>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</si>
  <si>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</si>
  <si>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</si>
  <si>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</si>
  <si>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</si>
  <si>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</si>
  <si>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</si>
  <si>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</si>
  <si>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</si>
  <si>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</si>
  <si>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</si>
  <si>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</si>
  <si>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</si>
  <si>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</si>
  <si>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</si>
  <si>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</si>
  <si>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</si>
  <si>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</si>
  <si>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</si>
  <si>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</si>
  <si>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</si>
  <si>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</si>
  <si>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</si>
  <si>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</si>
  <si>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</si>
  <si>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</si>
  <si>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</si>
  <si>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</si>
  <si>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</si>
  <si>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</si>
  <si>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</si>
  <si>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</si>
  <si>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</si>
  <si>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</si>
  <si>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</si>
  <si>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</si>
  <si>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</si>
  <si>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</si>
  <si>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</si>
  <si>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</si>
  <si>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</si>
  <si>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</si>
  <si>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</si>
  <si>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</si>
  <si>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</si>
  <si>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</si>
  <si>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</si>
  <si>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</si>
  <si>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</si>
  <si>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</si>
  <si>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</si>
  <si>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</si>
  <si>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</si>
  <si>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</si>
  <si>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</si>
  <si>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</si>
  <si>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</si>
  <si>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</si>
  <si>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</si>
  <si>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</si>
  <si>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</si>
  <si>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</si>
  <si>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</si>
  <si>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</si>
  <si>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</si>
  <si>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</si>
  <si>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</si>
  <si>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</si>
  <si>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</si>
  <si>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</si>
  <si>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</si>
  <si>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</si>
  <si>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</si>
  <si>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</si>
  <si>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</si>
  <si>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</si>
  <si>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</si>
  <si>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</si>
  <si>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</si>
  <si>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</si>
  <si>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</si>
  <si>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</si>
  <si>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</si>
  <si>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</si>
  <si>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</si>
  <si>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</si>
  <si>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</si>
  <si>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</si>
  <si>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</si>
  <si>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</si>
  <si>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</si>
  <si>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</si>
  <si>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</si>
  <si>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</si>
  <si>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</si>
  <si>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</si>
  <si>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</si>
  <si>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</si>
  <si>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</si>
  <si>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</si>
  <si>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</si>
  <si>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</si>
  <si>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</si>
  <si>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</si>
  <si>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</si>
  <si>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</si>
  <si>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</si>
  <si>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</si>
  <si>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</si>
  <si>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</si>
  <si>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</si>
  <si>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</si>
  <si>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</si>
  <si>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</si>
  <si>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</si>
  <si>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</si>
  <si>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</si>
  <si>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</si>
  <si>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</si>
  <si>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</si>
  <si>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</si>
  <si>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</si>
  <si>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</si>
  <si>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</si>
  <si>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</si>
  <si>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</si>
  <si>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</si>
  <si>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</si>
  <si>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</si>
  <si>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</si>
  <si>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</si>
  <si>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</si>
  <si>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</si>
  <si>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</si>
  <si>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</si>
  <si>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</si>
  <si>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</si>
  <si>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</si>
  <si>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</si>
  <si>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</si>
  <si>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</si>
  <si>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</si>
  <si>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</si>
  <si>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</si>
  <si>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</si>
  <si>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</si>
  <si>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</si>
  <si>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</si>
  <si>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</si>
  <si>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</si>
  <si>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</si>
  <si>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</si>
  <si>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</si>
  <si>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</si>
  <si>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</si>
  <si>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</si>
  <si>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</si>
  <si>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</si>
  <si>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</si>
  <si>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</si>
  <si>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</si>
  <si>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</si>
  <si>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</si>
  <si>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</si>
  <si>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</si>
  <si>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</si>
  <si>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</si>
  <si>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</si>
  <si>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</si>
  <si>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</si>
  <si>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</si>
  <si>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</si>
  <si>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</si>
  <si>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</si>
  <si>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</si>
  <si>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</si>
  <si>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</si>
  <si>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</si>
  <si>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</si>
  <si>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</si>
  <si>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</si>
  <si>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</si>
  <si>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</si>
  <si>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</si>
  <si>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</si>
  <si>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</si>
  <si>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</si>
  <si>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</si>
  <si>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</si>
  <si>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</si>
  <si>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</si>
  <si>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</si>
  <si>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</si>
  <si>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</si>
  <si>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</si>
  <si>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</si>
  <si>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</si>
  <si>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</si>
  <si>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</si>
  <si>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</si>
  <si>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</si>
  <si>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</si>
  <si>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</si>
  <si>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</si>
  <si>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</si>
  <si>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</si>
  <si>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</si>
  <si>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</si>
  <si>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</si>
  <si>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</si>
  <si>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</si>
  <si>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</si>
  <si>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</si>
  <si>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</si>
  <si>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</si>
  <si>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</si>
  <si>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</si>
  <si>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</si>
  <si>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</si>
  <si>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</si>
  <si>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</si>
  <si>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</si>
  <si>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</si>
  <si>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</si>
  <si>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</si>
  <si>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</si>
  <si>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</si>
  <si>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</si>
  <si>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</si>
  <si>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</si>
  <si>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</si>
  <si>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</si>
  <si>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</si>
  <si>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</si>
  <si>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</si>
  <si>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</si>
  <si>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</si>
  <si>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</si>
  <si>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</si>
  <si>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</si>
  <si>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</si>
  <si>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</si>
  <si>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</si>
  <si>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</si>
  <si>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</si>
  <si>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</si>
  <si>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</si>
  <si>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</si>
  <si>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</si>
  <si>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</si>
  <si>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</si>
  <si>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</si>
  <si>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</si>
  <si>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</si>
  <si>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</si>
  <si>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</si>
  <si>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</si>
  <si>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</si>
  <si>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</si>
  <si>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</si>
  <si>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</si>
  <si>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</si>
  <si>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</si>
  <si>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</si>
  <si>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</si>
  <si>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</si>
  <si>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</si>
  <si>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</si>
  <si>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</si>
  <si>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</si>
  <si>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</si>
  <si>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</si>
  <si>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</si>
  <si>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</si>
  <si>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</si>
  <si>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</si>
  <si>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</si>
  <si>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</si>
  <si>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</si>
  <si>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</si>
  <si>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</si>
  <si>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</si>
  <si>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</si>
  <si>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</si>
  <si>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</si>
  <si>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</si>
  <si>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</si>
  <si>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</si>
  <si>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</si>
  <si>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</si>
  <si>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</si>
  <si>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</si>
  <si>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</si>
  <si>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</si>
  <si>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</si>
  <si>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</si>
  <si>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</si>
  <si>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</si>
  <si>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</si>
  <si>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</si>
  <si>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</si>
  <si>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</si>
  <si>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</si>
  <si>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</si>
  <si>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</si>
  <si>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</si>
  <si>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</si>
  <si>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</si>
  <si>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</si>
  <si>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</si>
  <si>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</si>
  <si>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</si>
  <si>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</si>
  <si>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</si>
  <si>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</si>
  <si>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</si>
  <si>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</si>
  <si>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</si>
  <si>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</si>
  <si>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</si>
  <si>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</si>
  <si>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</si>
  <si>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</si>
  <si>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</si>
  <si>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</si>
  <si>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</si>
  <si>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</si>
  <si>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</si>
  <si>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</si>
  <si>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</si>
  <si>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</si>
  <si>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</si>
  <si>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</si>
  <si>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</si>
  <si>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</si>
  <si>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</si>
  <si>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</si>
  <si>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</si>
  <si>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</si>
  <si>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</si>
  <si>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</si>
  <si>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</si>
  <si>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</si>
  <si>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</si>
  <si>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</si>
  <si>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</si>
  <si>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</si>
  <si>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</si>
  <si>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</si>
  <si>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</si>
  <si>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</si>
  <si>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</si>
  <si>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</si>
  <si>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</si>
  <si>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</si>
  <si>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</si>
  <si>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</si>
  <si>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</si>
  <si>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</si>
  <si>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</si>
  <si>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</si>
  <si>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</si>
  <si>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</si>
  <si>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</si>
  <si>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</si>
  <si>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</si>
  <si>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</si>
  <si>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</si>
  <si>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</si>
  <si>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</si>
  <si>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</si>
  <si>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</si>
  <si>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</si>
  <si>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</si>
  <si>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</si>
  <si>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</si>
  <si>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</si>
  <si>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</si>
  <si>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</si>
  <si>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</si>
  <si>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</si>
  <si>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</si>
  <si>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</si>
  <si>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</si>
  <si>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</si>
  <si>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</si>
  <si>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</si>
  <si>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</si>
  <si>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</si>
  <si>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</si>
  <si>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</si>
  <si>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</si>
  <si>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</si>
  <si>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</si>
  <si>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</si>
  <si>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</si>
  <si>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</si>
  <si>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</si>
  <si>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</si>
  <si>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</si>
  <si>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</si>
  <si>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</si>
  <si>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</si>
  <si>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</si>
  <si>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</si>
  <si>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</si>
  <si>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</si>
  <si>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</si>
  <si>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</si>
  <si>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</si>
  <si>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</si>
  <si>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</si>
  <si>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</si>
  <si>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</si>
  <si>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</si>
  <si>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</si>
  <si>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</si>
  <si>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</si>
  <si>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</si>
  <si>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</si>
  <si>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</si>
  <si>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</si>
  <si>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</si>
  <si>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</si>
  <si>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</si>
  <si>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</si>
  <si>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</si>
  <si>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</si>
  <si>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</si>
  <si>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</si>
  <si>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</si>
  <si>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</si>
  <si>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</si>
  <si>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</si>
  <si>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</si>
  <si>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</si>
  <si>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</si>
  <si>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</si>
  <si>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</si>
  <si>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</si>
  <si>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</si>
  <si>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</si>
  <si>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</si>
  <si>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</si>
  <si>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</si>
  <si>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</si>
  <si>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</si>
  <si>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</si>
  <si>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</si>
  <si>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</si>
  <si>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</si>
  <si>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</si>
  <si>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</si>
  <si>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</si>
  <si>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</si>
  <si>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</si>
  <si>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</si>
  <si>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</si>
  <si>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</si>
  <si>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</si>
  <si>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</si>
  <si>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</si>
  <si>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</si>
  <si>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</si>
  <si>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</si>
  <si>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</si>
  <si>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</si>
  <si>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</si>
  <si>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</si>
  <si>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</si>
  <si>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</si>
  <si>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</si>
  <si>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</si>
  <si>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</si>
  <si>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</si>
  <si>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</si>
  <si>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</si>
  <si>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</si>
  <si>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</si>
  <si>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</si>
  <si>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</si>
  <si>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</si>
  <si>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</si>
  <si>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</si>
  <si>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</si>
  <si>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</si>
  <si>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</si>
  <si>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</si>
  <si>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</si>
  <si>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</si>
  <si>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</si>
  <si>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</si>
  <si>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</si>
  <si>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</si>
  <si>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</si>
  <si>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</si>
  <si>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</si>
  <si>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</si>
  <si>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</si>
  <si>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</si>
  <si>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</si>
  <si>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</si>
  <si>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</si>
  <si>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</si>
  <si>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</si>
  <si>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</si>
  <si>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</si>
  <si>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</si>
  <si>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</si>
  <si>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</si>
  <si>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</si>
  <si>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</si>
  <si>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</si>
  <si>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</si>
  <si>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</si>
  <si>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</si>
  <si>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</si>
  <si>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</si>
  <si>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</si>
  <si>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</si>
  <si>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</si>
  <si>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</si>
  <si>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</si>
  <si>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</si>
  <si>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</si>
  <si>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</si>
  <si>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</si>
  <si>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</si>
  <si>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</si>
  <si>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</si>
  <si>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</si>
  <si>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</si>
  <si>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</si>
  <si>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</si>
  <si>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</si>
  <si>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</si>
  <si>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</si>
  <si>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</si>
  <si>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</si>
  <si>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</si>
  <si>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</si>
  <si>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</si>
  <si>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</si>
  <si>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</si>
  <si>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</si>
  <si>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</si>
  <si>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</si>
  <si>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</si>
  <si>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</si>
  <si>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</si>
  <si>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</si>
  <si>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</si>
  <si>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</si>
  <si>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</si>
  <si>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</si>
  <si>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</si>
  <si>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</si>
  <si>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</si>
  <si>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</si>
  <si>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</si>
  <si>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</si>
  <si>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</si>
  <si>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</si>
  <si>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</si>
  <si>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</si>
  <si>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</si>
  <si>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</si>
  <si>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</si>
  <si>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</si>
  <si>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</si>
  <si>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</si>
  <si>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</si>
  <si>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</si>
  <si>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</si>
  <si>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</si>
  <si>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</si>
  <si>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</si>
  <si>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</si>
  <si>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</si>
  <si>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</si>
  <si>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</si>
  <si>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</si>
  <si>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</si>
  <si>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</si>
  <si>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</si>
  <si>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</si>
  <si>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</si>
  <si>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</si>
  <si>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</si>
  <si>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</si>
  <si>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</si>
  <si>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</si>
  <si>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</si>
  <si>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</si>
  <si>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</si>
  <si>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</si>
  <si>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</si>
  <si>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</si>
  <si>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</si>
  <si>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</si>
  <si>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</si>
  <si>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</si>
  <si>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</si>
  <si>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</si>
  <si>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</si>
  <si>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</si>
  <si>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</si>
  <si>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</si>
  <si>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</si>
  <si>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</si>
  <si>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</si>
  <si>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</si>
  <si>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</si>
  <si>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</si>
  <si>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</si>
  <si>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</si>
  <si>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</si>
  <si>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</si>
  <si>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</si>
  <si>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</si>
  <si>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</si>
  <si>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</si>
  <si>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</si>
  <si>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</si>
  <si>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</si>
  <si>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</si>
  <si>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</si>
  <si>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</si>
  <si>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</si>
  <si>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</si>
  <si>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</si>
  <si>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</si>
  <si>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</si>
  <si>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</si>
  <si>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</si>
  <si>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</si>
  <si>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</si>
  <si>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</si>
  <si>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</si>
  <si>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</si>
  <si>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</si>
  <si>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</si>
  <si>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</si>
  <si>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</si>
  <si>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</si>
  <si>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</si>
  <si>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</si>
  <si>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</si>
  <si>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</si>
  <si>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</si>
  <si>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</si>
  <si>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</si>
  <si>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</si>
  <si>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</si>
  <si>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</si>
  <si>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</si>
  <si>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</si>
  <si>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</si>
  <si>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</si>
  <si>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</si>
  <si>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</si>
  <si>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</si>
  <si>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</si>
  <si>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</si>
  <si>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</si>
  <si>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</si>
  <si>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</si>
  <si>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</si>
  <si>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</si>
  <si>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</si>
  <si>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</si>
  <si>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</si>
  <si>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</si>
  <si>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</si>
  <si>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</si>
  <si>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</si>
  <si>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</si>
  <si>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</si>
  <si>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</si>
  <si>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</si>
  <si>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</si>
  <si>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</si>
  <si>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</si>
  <si>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</si>
  <si>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</si>
  <si>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</si>
  <si>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</si>
  <si>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</si>
  <si>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</si>
  <si>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</si>
  <si>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</si>
  <si>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</si>
  <si>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</si>
  <si>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</si>
  <si>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</si>
  <si>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</si>
  <si>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</si>
  <si>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</si>
  <si>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</si>
  <si>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</si>
  <si>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</si>
  <si>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</si>
  <si>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</si>
  <si>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</si>
  <si>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</si>
  <si>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</si>
  <si>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</si>
  <si>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</si>
  <si>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</si>
  <si>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</si>
  <si>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</si>
  <si>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</si>
  <si>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</si>
  <si>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</si>
  <si>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</si>
  <si>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</si>
  <si>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</si>
  <si>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</si>
  <si>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</si>
  <si>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</si>
  <si>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</si>
  <si>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</si>
  <si>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</si>
  <si>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</si>
  <si>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</si>
  <si>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</si>
  <si>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</si>
  <si>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</si>
  <si>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</si>
  <si>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</si>
  <si>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</si>
  <si>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</si>
  <si>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</si>
  <si>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</si>
  <si>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</si>
  <si>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</si>
  <si>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</si>
  <si>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</si>
  <si>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</si>
  <si>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</si>
  <si>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</si>
  <si>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</si>
  <si>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</si>
  <si>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</si>
  <si>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</si>
  <si>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</si>
  <si>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</si>
  <si>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</si>
  <si>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</si>
  <si>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</si>
  <si>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</si>
  <si>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</si>
  <si>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</si>
  <si>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</si>
  <si>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</si>
  <si>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</si>
  <si>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</si>
  <si>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</si>
  <si>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</si>
  <si>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</si>
  <si>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</si>
  <si>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</si>
  <si>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</si>
  <si>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</si>
  <si>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</si>
  <si>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</si>
  <si>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</si>
  <si>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</si>
  <si>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</si>
  <si>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</si>
  <si>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</si>
  <si>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</si>
  <si>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</si>
  <si>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</si>
  <si>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</si>
  <si>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</si>
  <si>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</si>
  <si>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</si>
  <si>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</si>
  <si>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</si>
  <si>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</si>
  <si>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</si>
  <si>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</si>
  <si>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</si>
  <si>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</si>
  <si>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</si>
  <si>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</si>
  <si>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</si>
  <si>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</si>
  <si>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</si>
  <si>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</si>
  <si>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</si>
  <si>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</si>
  <si>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</si>
  <si>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</si>
  <si>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</si>
  <si>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</si>
  <si>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</si>
  <si>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</si>
  <si>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</si>
  <si>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</si>
  <si>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</si>
  <si>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</si>
  <si>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</si>
  <si>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</si>
  <si>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</si>
  <si>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</si>
  <si>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</si>
  <si>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</si>
  <si>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</si>
  <si>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</si>
  <si>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</si>
  <si>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</si>
  <si>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</si>
  <si>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</si>
  <si>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</si>
  <si>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</si>
  <si>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</si>
  <si>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</si>
  <si>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</si>
  <si>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</si>
  <si>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</si>
  <si>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</si>
  <si>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</si>
  <si>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</si>
  <si>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</si>
  <si>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</si>
  <si>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</si>
  <si>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</si>
  <si>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</si>
  <si>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</si>
  <si>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</si>
  <si>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</si>
  <si>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</si>
  <si>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</si>
  <si>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</si>
  <si>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</si>
  <si>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</si>
  <si>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</si>
  <si>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</si>
  <si>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</si>
  <si>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</si>
  <si>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</si>
  <si>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</si>
  <si>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</si>
  <si>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</si>
  <si>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</si>
  <si>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</si>
  <si>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</si>
  <si>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</si>
  <si>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</si>
  <si>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</si>
  <si>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</si>
  <si>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</si>
  <si>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</si>
  <si>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</si>
  <si>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</si>
  <si>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</si>
  <si>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</si>
  <si>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</si>
  <si>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</si>
  <si>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</si>
  <si>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</si>
  <si>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</si>
  <si>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</si>
  <si>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</si>
  <si>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</si>
  <si>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</si>
  <si>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</si>
  <si>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</si>
  <si>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</si>
  <si>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</si>
  <si>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</si>
  <si>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</si>
  <si>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</si>
  <si>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</si>
  <si>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</si>
  <si>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</si>
  <si>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</si>
  <si>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</si>
  <si>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</si>
  <si>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</si>
  <si>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</si>
  <si>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</si>
  <si>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</si>
  <si>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</si>
  <si>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</si>
  <si>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</si>
  <si>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</si>
  <si>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</si>
  <si>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</si>
  <si>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</si>
  <si>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</si>
  <si>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</si>
  <si>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</si>
  <si>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</si>
  <si>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</si>
  <si>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</si>
  <si>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</si>
  <si>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</si>
  <si>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</si>
  <si>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</si>
  <si>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</si>
  <si>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</si>
  <si>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</si>
  <si>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</si>
  <si>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</si>
  <si>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</si>
  <si>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</si>
  <si>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</si>
  <si>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</si>
  <si>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</si>
  <si>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</si>
  <si>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</si>
  <si>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</si>
  <si>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</si>
  <si>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</si>
  <si>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</si>
  <si>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</si>
  <si>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</si>
  <si>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</si>
  <si>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</si>
  <si>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</si>
  <si>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</si>
  <si>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</si>
  <si>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</si>
  <si>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</si>
  <si>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</si>
  <si>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</si>
  <si>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</si>
  <si>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</si>
  <si>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</si>
  <si>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</si>
  <si>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</si>
  <si>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</si>
  <si>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</si>
  <si>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</si>
  <si>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</si>
  <si>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</si>
  <si>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</si>
  <si>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</si>
  <si>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</si>
  <si>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</si>
  <si>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</si>
  <si>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</si>
  <si>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</si>
  <si>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</si>
  <si>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</si>
  <si>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</si>
  <si>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</si>
  <si>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</si>
  <si>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</si>
  <si>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</si>
  <si>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</si>
  <si>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</si>
  <si>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</si>
  <si>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</si>
  <si>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</si>
  <si>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</si>
  <si>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</si>
  <si>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</si>
  <si>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</si>
  <si>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</si>
  <si>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</si>
  <si>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</si>
  <si>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</si>
  <si>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</si>
  <si>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</si>
  <si>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</si>
  <si>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</si>
  <si>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</si>
  <si>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</si>
  <si>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</si>
  <si>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</si>
  <si>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</si>
  <si>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</si>
  <si>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</si>
  <si>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</si>
  <si>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</si>
  <si>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</si>
  <si>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</si>
  <si>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</si>
  <si>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</si>
  <si>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</si>
  <si>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</si>
  <si>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</si>
  <si>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</si>
  <si>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</si>
  <si>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</si>
  <si>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</si>
  <si>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</si>
  <si>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</si>
  <si>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</si>
  <si>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</si>
  <si>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</si>
  <si>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</si>
  <si>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</si>
  <si>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</si>
  <si>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</si>
  <si>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</si>
  <si>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</si>
  <si>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</si>
  <si>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</si>
  <si>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</si>
  <si>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</si>
  <si>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</si>
  <si>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</si>
  <si>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</si>
  <si>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</si>
  <si>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</si>
  <si>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</si>
  <si>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</si>
  <si>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</si>
  <si>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</si>
  <si>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</si>
  <si>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</si>
  <si>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</si>
  <si>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</si>
  <si>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</si>
  <si>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</si>
  <si>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</si>
  <si>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</si>
  <si>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</si>
  <si>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</si>
  <si>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</si>
  <si>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</si>
  <si>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</si>
  <si>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</si>
  <si>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</si>
  <si>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</si>
  <si>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</si>
  <si>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</si>
  <si>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</si>
  <si>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</si>
  <si>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</si>
  <si>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</si>
  <si>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</si>
  <si>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</si>
  <si>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</si>
  <si>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</si>
  <si>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</si>
  <si>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</si>
  <si>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</si>
  <si>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</si>
  <si>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</si>
  <si>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</si>
  <si>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</si>
  <si>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</si>
  <si>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</si>
  <si>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</si>
  <si>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</si>
  <si>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</si>
  <si>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</si>
  <si>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</si>
  <si>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</si>
  <si>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</si>
  <si>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</si>
  <si>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</si>
  <si>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</si>
  <si>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</si>
  <si>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</si>
  <si>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</si>
  <si>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</si>
  <si>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</si>
  <si>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</si>
  <si>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</si>
  <si>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</si>
  <si>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</si>
  <si>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</si>
  <si>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</si>
  <si>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</si>
  <si>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</si>
  <si>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</si>
  <si>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</si>
  <si>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</si>
  <si>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</si>
  <si>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</si>
  <si>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</si>
  <si>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</si>
  <si>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</si>
  <si>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</si>
  <si>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</si>
  <si>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</si>
  <si>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</si>
  <si>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</si>
  <si>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</si>
  <si>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</si>
  <si>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</si>
  <si>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</si>
  <si>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</si>
  <si>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</si>
  <si>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</si>
  <si>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</si>
  <si>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</si>
  <si>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</si>
  <si>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</si>
  <si>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</si>
  <si>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</si>
  <si>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</si>
  <si>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</si>
  <si>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</si>
  <si>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</si>
  <si>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</si>
  <si>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</si>
  <si>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</si>
  <si>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</si>
  <si>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</si>
  <si>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</si>
  <si>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</si>
  <si>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</si>
  <si>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</si>
  <si>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</si>
  <si>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</si>
  <si>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</si>
  <si>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</si>
  <si>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</si>
  <si>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</si>
  <si>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</si>
  <si>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</si>
  <si>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</si>
  <si>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</si>
  <si>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</si>
  <si>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</si>
  <si>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</si>
  <si>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</si>
  <si>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</si>
  <si>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</si>
  <si>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</si>
  <si>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</si>
  <si>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</si>
  <si>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</si>
  <si>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</si>
  <si>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</si>
  <si>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</si>
  <si>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</si>
  <si>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</si>
  <si>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</si>
  <si>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</si>
  <si>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</si>
  <si>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</si>
  <si>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</si>
  <si>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</si>
  <si>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</si>
  <si>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</si>
  <si>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</si>
  <si>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</si>
  <si>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</si>
  <si>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</si>
  <si>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</si>
  <si>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</si>
  <si>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</si>
  <si>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</si>
  <si>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</si>
  <si>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</si>
  <si>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</si>
  <si>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</si>
  <si>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</si>
  <si>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</si>
  <si>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</si>
  <si>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</si>
  <si>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</si>
  <si>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</si>
  <si>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</si>
  <si>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</si>
  <si>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</si>
  <si>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</si>
  <si>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</si>
  <si>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</si>
  <si>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</si>
  <si>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</si>
  <si>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</si>
  <si>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</si>
  <si>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</si>
  <si>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</si>
  <si>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</si>
  <si>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</si>
  <si>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</si>
  <si>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</si>
  <si>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</si>
  <si>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</si>
  <si>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</si>
  <si>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</si>
  <si>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</si>
  <si>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</si>
  <si>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</si>
  <si>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</si>
  <si>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</si>
  <si>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</si>
  <si>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</si>
  <si>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</si>
  <si>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</si>
  <si>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</si>
  <si>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</si>
  <si>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</si>
  <si>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</si>
  <si>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</si>
  <si>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</si>
  <si>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</si>
  <si>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</si>
  <si>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</si>
  <si>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</si>
  <si>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</si>
  <si>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</si>
  <si>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</si>
  <si>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</si>
  <si>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</si>
  <si>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</si>
  <si>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</si>
  <si>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</si>
  <si>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</si>
  <si>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</si>
  <si>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</si>
  <si>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</si>
  <si>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</si>
  <si>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</si>
  <si>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</si>
  <si>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</si>
  <si>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</si>
  <si>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</si>
  <si>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</si>
  <si>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</si>
  <si>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</si>
  <si>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</si>
  <si>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</si>
  <si>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</si>
  <si>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</si>
  <si>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</si>
  <si>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</si>
  <si>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</si>
  <si>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</si>
  <si>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</si>
  <si>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</si>
  <si>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</si>
  <si>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</si>
  <si>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</si>
  <si>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</si>
  <si>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</si>
  <si>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</si>
  <si>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</si>
  <si>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</si>
  <si>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</si>
  <si>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</si>
  <si>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</si>
  <si>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</si>
  <si>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</si>
  <si>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</si>
  <si>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</si>
  <si>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</si>
  <si>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</si>
  <si>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</si>
  <si>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</si>
  <si>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</si>
  <si>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</si>
  <si>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</si>
  <si>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</si>
  <si>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</si>
  <si>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</si>
  <si>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</si>
  <si>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</si>
  <si>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</si>
  <si>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</si>
  <si>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</si>
  <si>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</si>
  <si>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</si>
  <si>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</si>
  <si>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</si>
  <si>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</si>
  <si>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</si>
  <si>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</si>
  <si>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</si>
  <si>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</si>
  <si>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</si>
  <si>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</si>
  <si>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</si>
  <si>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</si>
  <si>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</si>
  <si>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</si>
  <si>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</si>
  <si>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</si>
  <si>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</si>
  <si>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</si>
  <si>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</si>
  <si>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</si>
  <si>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</si>
  <si>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</si>
  <si>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</si>
  <si>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</si>
  <si>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</si>
  <si>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</si>
  <si>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</si>
  <si>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</si>
  <si>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</si>
  <si>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</si>
  <si>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</si>
  <si>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</si>
  <si>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</si>
  <si>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</si>
  <si>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</si>
  <si>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</si>
  <si>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</si>
  <si>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</si>
  <si>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</si>
  <si>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</si>
  <si>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</si>
  <si>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</si>
  <si>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</si>
  <si>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</si>
  <si>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</si>
  <si>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</si>
  <si>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</si>
  <si>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</si>
  <si>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</si>
  <si>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</si>
  <si>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</si>
  <si>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</si>
  <si>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</si>
  <si>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</si>
  <si>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</si>
  <si>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</si>
  <si>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</si>
  <si>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</si>
  <si>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</si>
  <si>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</si>
  <si>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</si>
  <si>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</si>
  <si>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</si>
  <si>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</si>
  <si>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</si>
  <si>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</si>
  <si>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</si>
  <si>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</si>
  <si>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</si>
  <si>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</si>
  <si>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</si>
  <si>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</si>
  <si>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</si>
  <si>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</si>
  <si>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</si>
  <si>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</si>
  <si>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</si>
  <si>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</si>
  <si>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</si>
  <si>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</si>
  <si>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</si>
  <si>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</si>
  <si>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</si>
  <si>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</si>
  <si>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</si>
  <si>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</si>
  <si>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</si>
  <si>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</si>
  <si>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</si>
  <si>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</si>
  <si>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</si>
  <si>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</si>
  <si>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</si>
  <si>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</si>
  <si>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</si>
  <si>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</si>
  <si>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</si>
  <si>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</si>
  <si>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</si>
  <si>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</si>
  <si>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</si>
  <si>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</si>
  <si>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</si>
  <si>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</si>
  <si>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</si>
  <si>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</si>
  <si>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</si>
  <si>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</si>
  <si>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</si>
  <si>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</si>
  <si>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</si>
  <si>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</si>
  <si>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</si>
  <si>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</si>
  <si>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</si>
  <si>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</si>
  <si>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</si>
  <si>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</si>
  <si>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</si>
  <si>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</si>
  <si>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</si>
  <si>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</si>
  <si>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</si>
  <si>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</si>
  <si>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</si>
  <si>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</si>
  <si>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</si>
  <si>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</si>
  <si>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</si>
  <si>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</si>
  <si>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</si>
  <si>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</si>
  <si>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</si>
  <si>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</si>
  <si>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</si>
  <si>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</si>
  <si>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</si>
  <si>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</si>
  <si>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</si>
  <si>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</si>
  <si>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</si>
  <si>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</si>
  <si>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</si>
  <si>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</si>
  <si>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</si>
  <si>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</si>
  <si>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</si>
  <si>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</si>
  <si>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</si>
  <si>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</si>
  <si>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</si>
  <si>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</si>
  <si>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</si>
  <si>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</si>
  <si>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</si>
  <si>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</si>
  <si>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</si>
  <si>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</si>
  <si>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</si>
  <si>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</si>
  <si>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</si>
  <si>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</si>
  <si>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</si>
  <si>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</si>
  <si>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</si>
  <si>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</si>
  <si>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</si>
  <si>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</si>
  <si>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</si>
  <si>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</si>
  <si>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</si>
  <si>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</si>
  <si>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</si>
  <si>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</si>
  <si>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</si>
  <si>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</si>
  <si>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</si>
  <si>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</si>
  <si>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</si>
  <si>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</si>
  <si>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</si>
  <si>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</si>
  <si>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</si>
  <si>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</si>
  <si>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</si>
  <si>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</si>
  <si>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</si>
  <si>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</si>
  <si>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</si>
  <si>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</si>
  <si>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</si>
  <si>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</si>
  <si>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</si>
  <si>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</si>
  <si>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</si>
  <si>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</si>
  <si>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</si>
  <si>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</si>
  <si>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</si>
  <si>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</si>
  <si>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</si>
  <si>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</si>
  <si>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</si>
  <si>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</si>
  <si>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</si>
  <si>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</si>
  <si>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</si>
  <si>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</si>
  <si>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</si>
  <si>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</si>
  <si>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</si>
  <si>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</si>
  <si>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</si>
  <si>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</si>
  <si>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</si>
  <si>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</si>
  <si>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</si>
  <si>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</si>
  <si>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</si>
  <si>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</si>
  <si>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</si>
  <si>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</si>
  <si>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</si>
  <si>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</si>
  <si>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</si>
  <si>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</si>
  <si>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</si>
  <si>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</si>
  <si>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</si>
  <si>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</si>
  <si>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</si>
  <si>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</si>
  <si>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</si>
  <si>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</si>
  <si>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</si>
  <si>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</si>
  <si>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</si>
  <si>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</si>
  <si>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</si>
  <si>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</si>
  <si>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</si>
  <si>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</si>
  <si>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</si>
  <si>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</si>
  <si>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</si>
  <si>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</si>
  <si>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</si>
  <si>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</si>
  <si>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</si>
  <si>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</si>
  <si>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</si>
  <si>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</si>
  <si>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</si>
  <si>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</si>
  <si>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</si>
  <si>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</si>
  <si>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</si>
  <si>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</si>
  <si>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</si>
  <si>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</si>
  <si>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</si>
  <si>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</si>
  <si>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</si>
  <si>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</si>
  <si>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</si>
  <si>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</si>
  <si>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</si>
  <si>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</si>
  <si>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</si>
  <si>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</si>
  <si>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</si>
  <si>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</si>
  <si>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</si>
  <si>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</si>
  <si>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</si>
  <si>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</si>
  <si>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</si>
  <si>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</si>
  <si>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</si>
  <si>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</si>
  <si>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</si>
  <si>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</si>
  <si>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</si>
  <si>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</si>
  <si>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</si>
  <si>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</si>
  <si>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</si>
  <si>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</si>
  <si>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</si>
  <si>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</si>
  <si>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</si>
  <si>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</si>
  <si>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</si>
  <si>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</si>
  <si>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</si>
  <si>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</si>
  <si>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</si>
  <si>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</si>
  <si>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</si>
  <si>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</si>
  <si>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</si>
  <si>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</si>
  <si>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</si>
  <si>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</si>
  <si>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</si>
  <si>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</si>
  <si>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</si>
  <si>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</si>
  <si>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</si>
  <si>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</si>
  <si>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</si>
  <si>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</si>
  <si>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</si>
  <si>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</si>
  <si>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</si>
  <si>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</si>
  <si>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</si>
  <si>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</si>
  <si>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</si>
  <si>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</si>
  <si>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</si>
  <si>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</si>
  <si>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</si>
  <si>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</si>
  <si>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</si>
  <si>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</si>
  <si>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</si>
  <si>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</si>
  <si>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</si>
  <si>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</si>
  <si>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</si>
  <si>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</si>
  <si>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</si>
  <si>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</si>
  <si>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</si>
  <si>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</si>
  <si>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</si>
  <si>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</si>
  <si>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</si>
  <si>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</si>
  <si>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</si>
  <si>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</si>
  <si>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</si>
  <si>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</si>
  <si>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</si>
  <si>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</si>
  <si>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</si>
  <si>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</si>
  <si>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</si>
  <si>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</si>
  <si>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</si>
  <si>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</si>
  <si>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</si>
  <si>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</si>
  <si>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</si>
  <si>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</si>
  <si>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</si>
  <si>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</si>
  <si>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</si>
  <si>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</si>
  <si>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</si>
  <si>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</si>
  <si>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</si>
  <si>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</si>
  <si>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</si>
  <si>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</si>
  <si>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</si>
  <si>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</si>
  <si>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</si>
  <si>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</si>
  <si>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</si>
  <si>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</si>
  <si>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</si>
  <si>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</si>
  <si>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</si>
  <si>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</si>
  <si>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</si>
  <si>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</si>
  <si>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</si>
  <si>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</si>
  <si>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</si>
  <si>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</si>
  <si>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</si>
  <si>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</si>
  <si>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</si>
  <si>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</si>
  <si>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</si>
  <si>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</si>
  <si>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</si>
  <si>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</si>
  <si>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</si>
  <si>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</si>
  <si>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</si>
  <si>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</si>
  <si>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</si>
  <si>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</si>
  <si>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</si>
  <si>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</si>
  <si>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</si>
  <si>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</si>
  <si>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</si>
  <si>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</si>
  <si>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</si>
  <si>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</si>
  <si>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</si>
  <si>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</si>
  <si>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</si>
  <si>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</si>
  <si>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</si>
  <si>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</si>
  <si>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</si>
  <si>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</si>
  <si>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</si>
  <si>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</si>
  <si>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</si>
  <si>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</si>
  <si>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</si>
  <si>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</si>
  <si>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</si>
  <si>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</si>
  <si>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</si>
  <si>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</si>
  <si>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</si>
  <si>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</si>
  <si>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</si>
  <si>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</si>
  <si>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</si>
  <si>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</si>
  <si>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</si>
  <si>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</si>
  <si>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</si>
  <si>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</si>
  <si>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</si>
  <si>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</si>
  <si>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</si>
  <si>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</si>
  <si>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</si>
  <si>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</si>
  <si>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</si>
  <si>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</si>
  <si>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</si>
  <si>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</si>
  <si>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</si>
  <si>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</si>
  <si>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</si>
  <si>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</si>
  <si>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</si>
  <si>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</si>
  <si>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</si>
  <si>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</si>
  <si>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</si>
  <si>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</si>
  <si>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</si>
  <si>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</si>
  <si>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</si>
  <si>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</si>
  <si>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</si>
  <si>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</si>
  <si>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</si>
  <si>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</si>
  <si>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</si>
  <si>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</si>
  <si>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</si>
  <si>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</si>
  <si>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</si>
  <si>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</si>
  <si>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</si>
  <si>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</si>
  <si>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</si>
  <si>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</si>
  <si>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</si>
  <si>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</si>
  <si>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</si>
  <si>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</si>
  <si>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</si>
  <si>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</si>
  <si>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</si>
  <si>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</si>
  <si>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</si>
  <si>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</si>
  <si>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</si>
  <si>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</si>
  <si>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</si>
  <si>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</si>
  <si>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</si>
  <si>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</si>
  <si>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</si>
  <si>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</si>
  <si>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</si>
  <si>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</si>
  <si>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</si>
  <si>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</si>
  <si>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</si>
  <si>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</si>
  <si>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</si>
  <si>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</si>
  <si>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</si>
  <si>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</si>
  <si>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</si>
  <si>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</si>
  <si>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</si>
  <si>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</si>
  <si>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</si>
  <si>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</si>
  <si>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</si>
  <si>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</si>
  <si>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</si>
  <si>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</si>
  <si>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</si>
  <si>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</si>
  <si>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</si>
  <si>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</si>
  <si>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</si>
  <si>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</si>
  <si>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</si>
  <si>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</si>
  <si>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</si>
  <si>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</si>
  <si>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</si>
  <si>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</si>
  <si>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</si>
  <si>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</si>
  <si>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</si>
  <si>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</si>
  <si>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</si>
  <si>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</si>
  <si>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</si>
  <si>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</si>
  <si>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</si>
  <si>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</si>
  <si>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</si>
  <si>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</si>
  <si>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</si>
  <si>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</si>
  <si>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</si>
  <si>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</si>
  <si>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</si>
  <si>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</si>
  <si>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</si>
  <si>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</si>
  <si>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</si>
  <si>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</si>
  <si>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</si>
  <si>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</si>
  <si>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</si>
  <si>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</si>
  <si>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</si>
  <si>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</si>
  <si>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</si>
  <si>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</si>
  <si>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</si>
  <si>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</si>
  <si>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</si>
  <si>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</si>
  <si>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</si>
  <si>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</si>
  <si>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</si>
  <si>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</si>
  <si>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</si>
  <si>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</si>
  <si>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</si>
  <si>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</si>
  <si>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</si>
  <si>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</si>
  <si>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</si>
  <si>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</si>
  <si>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</si>
  <si>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</si>
  <si>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</si>
  <si>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</si>
  <si>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</si>
  <si>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</si>
  <si>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</si>
  <si>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</si>
  <si>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</si>
  <si>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</si>
  <si>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</si>
  <si>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</si>
  <si>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</si>
  <si>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</si>
  <si>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</si>
  <si>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</si>
  <si>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</si>
  <si>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</si>
  <si>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</si>
  <si>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</si>
  <si>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</si>
  <si>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</si>
  <si>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</si>
  <si>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</si>
  <si>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</si>
  <si>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</si>
  <si>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</si>
  <si>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</si>
  <si>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</si>
  <si>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</si>
  <si>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</si>
  <si>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</si>
  <si>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</si>
  <si>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</si>
  <si>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</si>
  <si>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</si>
  <si>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</si>
  <si>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</si>
  <si>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</si>
  <si>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</si>
  <si>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</si>
  <si>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</si>
  <si>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</si>
  <si>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</si>
  <si>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</si>
  <si>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</si>
  <si>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</si>
  <si>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</si>
  <si>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</si>
  <si>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</si>
  <si>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</si>
  <si>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</si>
  <si>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</si>
  <si>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</si>
  <si>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</si>
  <si>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</si>
  <si>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</si>
  <si>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</si>
  <si>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</si>
  <si>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</si>
  <si>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</si>
  <si>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</si>
  <si>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</si>
  <si>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</si>
  <si>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</si>
  <si>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</si>
  <si>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</si>
  <si>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</si>
  <si>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</si>
  <si>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</si>
  <si>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</si>
  <si>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</si>
  <si>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</si>
  <si>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</si>
  <si>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</si>
  <si>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</si>
  <si>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</si>
  <si>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</si>
  <si>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</si>
  <si>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</si>
  <si>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</si>
  <si>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</si>
  <si>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</si>
  <si>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</si>
  <si>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</si>
  <si>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</si>
  <si>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</si>
  <si>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</si>
  <si>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</si>
  <si>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</si>
  <si>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</si>
  <si>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</si>
  <si>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</si>
  <si>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</si>
  <si>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</si>
  <si>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</si>
  <si>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</si>
  <si>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</si>
  <si>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</si>
  <si>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</si>
  <si>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</si>
  <si>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</si>
  <si>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</si>
  <si>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</si>
  <si>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</si>
  <si>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</si>
  <si>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</si>
  <si>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</si>
  <si>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</si>
  <si>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</si>
  <si>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</si>
  <si>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</si>
  <si>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</si>
  <si>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</si>
  <si>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</si>
  <si>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</si>
  <si>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</si>
  <si>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</si>
  <si>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</si>
  <si>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</si>
  <si>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</si>
  <si>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</si>
  <si>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</si>
  <si>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</si>
  <si>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</si>
  <si>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</si>
  <si>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</si>
  <si>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</si>
  <si>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</si>
  <si>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</si>
  <si>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</si>
  <si>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</si>
  <si>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</si>
  <si>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</si>
  <si>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</si>
  <si>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</si>
  <si>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</si>
  <si>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</si>
  <si>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</si>
  <si>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</si>
  <si>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</si>
  <si>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</si>
  <si>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</si>
  <si>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</si>
  <si>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</si>
  <si>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</si>
  <si>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</si>
  <si>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</si>
  <si>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</si>
  <si>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</si>
  <si>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</si>
  <si>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</si>
  <si>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</si>
  <si>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</si>
  <si>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</si>
  <si>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</si>
  <si>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</si>
  <si>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</si>
  <si>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</si>
  <si>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</si>
  <si>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</si>
  <si>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</si>
  <si>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</si>
  <si>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</si>
  <si>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</si>
  <si>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</si>
  <si>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</si>
  <si>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</si>
  <si>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</si>
  <si>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</si>
  <si>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</si>
  <si>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</si>
  <si>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</si>
  <si>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</si>
  <si>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</si>
  <si>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</si>
  <si>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</si>
  <si>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</si>
  <si>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</si>
  <si>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</si>
  <si>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</si>
  <si>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</si>
  <si>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</si>
  <si>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</si>
  <si>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</si>
  <si>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</si>
  <si>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</si>
  <si>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</si>
  <si>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</si>
  <si>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</si>
  <si>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</si>
  <si>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</si>
  <si>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</si>
  <si>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</si>
  <si>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</si>
  <si>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</si>
  <si>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</si>
  <si>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</si>
  <si>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</si>
  <si>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</si>
  <si>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</si>
  <si>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</si>
  <si>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</si>
  <si>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</si>
  <si>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</si>
  <si>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</si>
  <si>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</si>
  <si>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</si>
  <si>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</si>
  <si>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</si>
  <si>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</si>
  <si>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</si>
  <si>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</si>
  <si>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</si>
  <si>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</si>
  <si>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</si>
  <si>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</si>
  <si>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</si>
  <si>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</si>
  <si>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</si>
  <si>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</si>
  <si>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</si>
  <si>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</si>
  <si>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</si>
  <si>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</si>
  <si>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</si>
  <si>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</si>
  <si>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</si>
  <si>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</si>
  <si>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</si>
  <si>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</si>
  <si>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</si>
  <si>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</si>
  <si>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</si>
  <si>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</si>
  <si>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</si>
  <si>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</si>
  <si>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</si>
  <si>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</si>
  <si>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</si>
  <si>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</si>
  <si>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</si>
  <si>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</si>
  <si>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</si>
  <si>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</si>
  <si>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</si>
  <si>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</si>
  <si>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</si>
  <si>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</si>
  <si>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</si>
  <si>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</si>
  <si>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</si>
  <si>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</si>
  <si>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</si>
  <si>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</si>
  <si>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</si>
  <si>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</si>
  <si>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</si>
  <si>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</si>
  <si>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</si>
  <si>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</si>
  <si>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</si>
  <si>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</si>
  <si>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</si>
  <si>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</si>
  <si>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</si>
  <si>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</si>
  <si>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</si>
  <si>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</si>
  <si>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</si>
  <si>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</si>
  <si>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</si>
  <si>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</si>
  <si>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</si>
  <si>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</si>
  <si>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</si>
  <si>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</si>
  <si>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</si>
  <si>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</si>
  <si>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</si>
  <si>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</si>
  <si>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</si>
  <si>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</si>
  <si>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</si>
  <si>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</si>
  <si>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</si>
  <si>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</si>
  <si>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</si>
  <si>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</si>
  <si>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</si>
  <si>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</si>
  <si>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</si>
  <si>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</si>
  <si>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</si>
  <si>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</si>
  <si>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</si>
  <si>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</si>
  <si>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</si>
  <si>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</si>
  <si>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</si>
  <si>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</si>
  <si>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</si>
  <si>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</si>
  <si>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</si>
  <si>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</si>
  <si>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</si>
  <si>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</si>
  <si>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</si>
  <si>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</si>
  <si>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</si>
  <si>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</si>
  <si>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</si>
  <si>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</si>
  <si>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</si>
  <si>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</si>
  <si>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</si>
  <si>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</si>
  <si>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</si>
  <si>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</si>
  <si>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</si>
  <si>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</si>
  <si>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</si>
  <si>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</si>
  <si>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</si>
  <si>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</si>
  <si>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</si>
  <si>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</si>
  <si>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</si>
  <si>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</si>
  <si>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</si>
  <si>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</si>
  <si>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</si>
  <si>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</si>
  <si>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</si>
  <si>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</si>
  <si>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</si>
  <si>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</si>
  <si>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</si>
  <si>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</si>
  <si>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</si>
  <si>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</si>
  <si>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</si>
  <si>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</si>
  <si>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</si>
  <si>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</si>
  <si>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</si>
  <si>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</si>
  <si>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</si>
  <si>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</si>
  <si>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</si>
  <si>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</si>
  <si>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</si>
  <si>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</si>
  <si>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</si>
  <si>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</si>
  <si>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</si>
  <si>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</si>
  <si>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</si>
  <si>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</si>
  <si>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</si>
  <si>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</si>
  <si>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</si>
  <si>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</si>
  <si>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</si>
  <si>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</si>
  <si>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</si>
  <si>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</si>
  <si>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</si>
  <si>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</si>
  <si>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</si>
  <si>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</si>
  <si>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</si>
  <si>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</si>
  <si>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</si>
  <si>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</si>
  <si>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</si>
  <si>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</si>
  <si>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</si>
  <si>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</si>
  <si>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</si>
  <si>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</si>
  <si>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</si>
  <si>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</si>
  <si>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</si>
  <si>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</si>
  <si>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</si>
  <si>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</si>
  <si>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</si>
  <si>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</si>
  <si>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</si>
  <si>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</si>
  <si>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</si>
  <si>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</si>
  <si>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</si>
  <si>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</si>
  <si>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</si>
  <si>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</si>
  <si>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</si>
  <si>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</si>
  <si>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</si>
  <si>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</si>
  <si>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</si>
  <si>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</si>
  <si>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</si>
  <si>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</si>
  <si>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</si>
  <si>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</si>
  <si>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</si>
  <si>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</si>
  <si>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</si>
  <si>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</si>
  <si>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</si>
  <si>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</si>
  <si>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</si>
  <si>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</si>
  <si>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</si>
  <si>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</si>
  <si>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</si>
  <si>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</si>
  <si>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</si>
  <si>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</si>
  <si>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</si>
  <si>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</si>
  <si>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</si>
  <si>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</si>
  <si>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</si>
  <si>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</si>
  <si>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</si>
  <si>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</si>
  <si>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</si>
  <si>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</si>
  <si>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</si>
  <si>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</si>
  <si>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</si>
  <si>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</si>
  <si>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</si>
  <si>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</si>
  <si>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</si>
  <si>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</si>
  <si>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</si>
  <si>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</si>
  <si>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</si>
  <si>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</si>
  <si>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</si>
  <si>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</si>
  <si>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</si>
  <si>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</si>
  <si>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</si>
  <si>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</si>
  <si>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</si>
  <si>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</si>
  <si>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</si>
  <si>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</si>
  <si>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</si>
  <si>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</si>
  <si>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</si>
  <si>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</si>
  <si>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</si>
  <si>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</si>
  <si>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</si>
  <si>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</si>
  <si>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</si>
  <si>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</si>
  <si>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</si>
  <si>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</si>
  <si>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</si>
  <si>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</si>
  <si>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</si>
  <si>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</si>
  <si>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</si>
  <si>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</si>
  <si>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</si>
  <si>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</si>
  <si>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</si>
  <si>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</si>
  <si>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</si>
  <si>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</si>
  <si>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</si>
  <si>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</si>
  <si>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</si>
  <si>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</si>
  <si>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</si>
  <si>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</si>
  <si>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</si>
  <si>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</si>
  <si>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</si>
  <si>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</si>
  <si>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</si>
  <si>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</si>
  <si>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</si>
  <si>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</si>
  <si>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</si>
  <si>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</si>
  <si>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</si>
  <si>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</si>
  <si>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</si>
  <si>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</si>
  <si>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</si>
  <si>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</si>
  <si>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</si>
  <si>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</si>
  <si>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</si>
  <si>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</si>
  <si>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</si>
  <si>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</si>
  <si>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</si>
  <si>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</si>
  <si>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</si>
  <si>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</si>
  <si>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</si>
  <si>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</si>
  <si>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</si>
  <si>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</si>
  <si>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</si>
  <si>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</si>
  <si>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</si>
  <si>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</si>
  <si>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</si>
  <si>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</si>
  <si>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</si>
  <si>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</si>
  <si>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</si>
  <si>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</si>
  <si>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</si>
  <si>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</si>
  <si>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</si>
  <si>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</si>
  <si>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</si>
  <si>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</si>
  <si>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</si>
  <si>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</si>
  <si>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</si>
  <si>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</si>
  <si>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</si>
  <si>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</si>
  <si>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</si>
  <si>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</si>
  <si>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</si>
  <si>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</si>
  <si>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</si>
  <si>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</si>
  <si>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</si>
  <si>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</si>
  <si>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</si>
  <si>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</si>
  <si>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</si>
  <si>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</si>
  <si>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</si>
  <si>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</si>
  <si>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</si>
  <si>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</si>
  <si>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</si>
  <si>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</si>
  <si>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</si>
  <si>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</si>
  <si>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</si>
  <si>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</si>
  <si>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</si>
  <si>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</si>
  <si>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</si>
  <si>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</si>
  <si>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</si>
  <si>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</si>
  <si>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</si>
  <si>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</si>
  <si>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</si>
  <si>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</si>
  <si>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</si>
  <si>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</si>
  <si>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</si>
  <si>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</si>
  <si>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</si>
  <si>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</si>
  <si>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</si>
  <si>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</si>
  <si>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</si>
  <si>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</si>
  <si>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</si>
  <si>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</si>
  <si>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</si>
  <si>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</si>
  <si>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</si>
  <si>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</si>
  <si>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</si>
  <si>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</si>
  <si>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</si>
  <si>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</si>
  <si>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</si>
  <si>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</si>
  <si>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</si>
  <si>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</si>
  <si>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</si>
  <si>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</si>
  <si>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</si>
  <si>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</si>
  <si>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</si>
  <si>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</si>
  <si>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</si>
  <si>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</si>
  <si>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</si>
  <si>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</si>
  <si>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</si>
  <si>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</si>
  <si>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</si>
  <si>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</si>
  <si>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</si>
  <si>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</si>
  <si>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</si>
  <si>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</si>
  <si>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</si>
  <si>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</si>
  <si>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</si>
  <si>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</si>
  <si>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</si>
  <si>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</si>
  <si>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</si>
  <si>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</si>
  <si>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</si>
  <si>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</si>
  <si>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</si>
  <si>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</si>
  <si>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</si>
  <si>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</si>
  <si>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</si>
  <si>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</si>
  <si>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</si>
  <si>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</si>
  <si>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</si>
  <si>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</si>
  <si>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</si>
  <si>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</si>
  <si>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</si>
  <si>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</si>
  <si>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</si>
  <si>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</si>
  <si>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</si>
  <si>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</si>
  <si>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</si>
  <si>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</si>
  <si>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</si>
  <si>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</si>
  <si>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</si>
  <si>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</si>
  <si>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</si>
  <si>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</si>
  <si>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</si>
  <si>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</si>
  <si>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</si>
  <si>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</si>
  <si>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</si>
  <si>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</si>
  <si>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</si>
  <si>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</si>
  <si>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</si>
  <si>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</si>
  <si>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</si>
  <si>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</si>
  <si>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</si>
  <si>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</si>
  <si>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</si>
  <si>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</si>
  <si>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</si>
  <si>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</si>
  <si>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</si>
  <si>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</si>
  <si>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</si>
  <si>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</si>
  <si>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</si>
  <si>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</si>
  <si>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</si>
  <si>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</si>
  <si>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</si>
  <si>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</si>
  <si>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</si>
  <si>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</si>
  <si>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</si>
  <si>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</si>
  <si>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</si>
  <si>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</si>
  <si>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</si>
  <si>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</si>
  <si>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</si>
  <si>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</si>
  <si>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</si>
  <si>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</si>
  <si>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</si>
  <si>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</si>
  <si>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</si>
  <si>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</si>
  <si>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</si>
  <si>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</si>
  <si>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</si>
  <si>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</si>
  <si>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</si>
  <si>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</si>
  <si>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</si>
  <si>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</si>
  <si>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</si>
  <si>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</si>
  <si>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</si>
  <si>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</si>
  <si>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</si>
  <si>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</si>
  <si>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</si>
  <si>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</si>
  <si>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</si>
  <si>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</si>
  <si>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</si>
  <si>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</si>
  <si>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</si>
  <si>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</si>
  <si>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</si>
  <si>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</si>
  <si>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</si>
  <si>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</si>
  <si>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</si>
  <si>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</si>
  <si>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</si>
  <si>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</si>
  <si>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</si>
  <si>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</si>
  <si>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</si>
  <si>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</si>
  <si>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</si>
  <si>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</si>
  <si>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</si>
  <si>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</si>
  <si>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</si>
  <si>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</si>
  <si>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</si>
  <si>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</si>
  <si>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</si>
  <si>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</si>
  <si>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</si>
  <si>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</si>
  <si>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</si>
  <si>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</si>
  <si>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</si>
  <si>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</si>
  <si>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</si>
  <si>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</si>
  <si>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</si>
  <si>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</si>
  <si>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</si>
  <si>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</si>
  <si>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</si>
  <si>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</si>
  <si>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</si>
  <si>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</si>
  <si>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</si>
  <si>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</si>
  <si>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</si>
  <si>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</si>
  <si>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</si>
  <si>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</si>
  <si>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</si>
  <si>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</si>
  <si>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</si>
  <si>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</si>
  <si>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</si>
  <si>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</si>
  <si>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</si>
  <si>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</si>
  <si>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</si>
  <si>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</si>
  <si>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</si>
  <si>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</si>
  <si>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</si>
  <si>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</si>
  <si>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</si>
  <si>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</si>
  <si>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</si>
  <si>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</si>
  <si>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</si>
  <si>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</si>
  <si>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</si>
  <si>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</si>
  <si>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</si>
  <si>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</si>
  <si>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</si>
  <si>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</si>
  <si>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</si>
  <si>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</si>
  <si>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</si>
  <si>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</si>
  <si>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</si>
  <si>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</si>
  <si>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</si>
  <si>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</si>
  <si>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</si>
  <si>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</si>
  <si>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</si>
  <si>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</si>
  <si>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</si>
  <si>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</si>
  <si>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</si>
  <si>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</si>
  <si>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</si>
  <si>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</si>
  <si>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</si>
  <si>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</si>
  <si>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</si>
  <si>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</si>
  <si>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</si>
  <si>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</si>
  <si>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</si>
  <si>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</si>
  <si>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</si>
  <si>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</si>
  <si>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</si>
  <si>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</si>
  <si>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</si>
  <si>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</si>
  <si>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</si>
  <si>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</si>
  <si>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</si>
  <si>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</si>
  <si>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</si>
  <si>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</si>
  <si>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</si>
  <si>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</si>
  <si>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</si>
  <si>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</si>
  <si>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</si>
  <si>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</si>
  <si>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</si>
  <si>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</si>
  <si>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</si>
  <si>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</si>
  <si>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</si>
  <si>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</si>
  <si>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</si>
  <si>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</si>
  <si>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</si>
  <si>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</si>
  <si>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</si>
  <si>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</si>
  <si>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</si>
  <si>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</si>
  <si>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</si>
  <si>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</si>
  <si>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</si>
  <si>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</si>
  <si>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</si>
  <si>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</si>
  <si>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</si>
  <si>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</si>
  <si>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</si>
  <si>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</si>
  <si>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</si>
  <si>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</si>
  <si>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</si>
  <si>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</si>
  <si>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</si>
  <si>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</si>
  <si>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</si>
  <si>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</si>
  <si>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</si>
  <si>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</si>
  <si>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</si>
  <si>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</si>
  <si>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</si>
  <si>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</si>
  <si>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</si>
  <si>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</si>
  <si>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</si>
  <si>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</si>
  <si>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</si>
  <si>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</si>
  <si>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</si>
  <si>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</si>
  <si>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</si>
  <si>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</si>
  <si>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</si>
  <si>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</si>
  <si>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</si>
  <si>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</si>
  <si>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</si>
  <si>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</si>
  <si>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</si>
  <si>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</si>
  <si>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</si>
  <si>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</si>
  <si>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</si>
  <si>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</si>
  <si>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</si>
  <si>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</si>
  <si>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</si>
  <si>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</si>
  <si>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</si>
  <si>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</si>
  <si>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</si>
  <si>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</si>
  <si>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</si>
  <si>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</si>
  <si>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</si>
  <si>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</si>
  <si>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</si>
  <si>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</si>
  <si>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</si>
  <si>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</si>
  <si>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</si>
  <si>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</si>
  <si>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</si>
  <si>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</si>
  <si>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</si>
  <si>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</si>
  <si>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</si>
  <si>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</si>
  <si>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</si>
  <si>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</si>
  <si>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</si>
  <si>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</si>
  <si>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</si>
  <si>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</si>
  <si>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</si>
  <si>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</si>
  <si>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</si>
  <si>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</si>
  <si>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</si>
  <si>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</si>
  <si>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</si>
  <si>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</si>
  <si>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</si>
  <si>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</si>
  <si>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</si>
  <si>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</si>
  <si>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</si>
  <si>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</si>
  <si>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</si>
  <si>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</si>
  <si>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</si>
  <si>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</si>
  <si>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</si>
  <si>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</si>
  <si>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</si>
  <si>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</si>
  <si>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</si>
  <si>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</si>
  <si>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</si>
  <si>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</si>
  <si>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</si>
  <si>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</si>
  <si>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</si>
  <si>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</si>
  <si>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</si>
  <si>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</si>
  <si>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</si>
  <si>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</si>
  <si>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</si>
  <si>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</si>
  <si>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</si>
  <si>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</si>
  <si>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</si>
  <si>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</si>
  <si>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</si>
  <si>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</si>
  <si>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</si>
  <si>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</si>
  <si>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</si>
  <si>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</si>
  <si>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</si>
  <si>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</si>
  <si>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</si>
  <si>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</si>
  <si>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</si>
  <si>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</si>
  <si>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</si>
  <si>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</si>
  <si>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</si>
  <si>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</si>
  <si>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</si>
  <si>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</si>
  <si>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</si>
  <si>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</si>
  <si>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</si>
  <si>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</si>
  <si>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</si>
  <si>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</si>
  <si>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</si>
  <si>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</si>
  <si>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</si>
  <si>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</si>
  <si>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</si>
  <si>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</si>
  <si>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</si>
  <si>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</si>
  <si>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</si>
  <si>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</si>
  <si>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</si>
  <si>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</si>
  <si>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</si>
  <si>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</si>
  <si>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</si>
  <si>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</si>
  <si>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</si>
  <si>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</si>
  <si>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</si>
  <si>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</si>
  <si>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</si>
  <si>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</si>
  <si>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</si>
  <si>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</si>
  <si>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</si>
  <si>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</si>
  <si>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</si>
  <si>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</si>
  <si>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</si>
  <si>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</si>
  <si>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</si>
  <si>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</si>
  <si>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</si>
  <si>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</si>
  <si>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</si>
  <si>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</si>
  <si>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</si>
  <si>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</si>
  <si>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</si>
  <si>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</si>
  <si>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</si>
  <si>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</si>
  <si>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</si>
  <si>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</si>
  <si>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</si>
  <si>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</si>
  <si>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</si>
  <si>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</si>
  <si>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</si>
  <si>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</si>
  <si>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</si>
  <si>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</si>
  <si>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</si>
  <si>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</si>
  <si>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</si>
  <si>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</si>
  <si>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</si>
  <si>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</si>
  <si>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</si>
  <si>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</si>
  <si>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</si>
  <si>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</si>
  <si>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</si>
  <si>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</si>
  <si>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</si>
  <si>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</si>
  <si>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</si>
  <si>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</si>
  <si>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</si>
  <si>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</si>
  <si>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</si>
  <si>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</si>
  <si>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</si>
  <si>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</si>
  <si>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</si>
  <si>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</si>
  <si>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</si>
  <si>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</si>
  <si>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</si>
  <si>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</si>
  <si>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</si>
  <si>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</si>
  <si>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</si>
  <si>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</si>
  <si>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</si>
  <si>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</si>
  <si>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</si>
  <si>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</si>
  <si>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</si>
  <si>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</si>
  <si>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</si>
  <si>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</si>
  <si>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</si>
  <si>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</si>
  <si>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</si>
  <si>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</si>
  <si>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</si>
  <si>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</si>
  <si>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</si>
  <si>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</si>
  <si>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</si>
  <si>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</si>
  <si>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</si>
  <si>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</si>
  <si>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</si>
  <si>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</si>
  <si>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</si>
  <si>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</si>
  <si>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</si>
  <si>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</si>
  <si>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</si>
  <si>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</si>
  <si>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</si>
  <si>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</si>
  <si>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</si>
  <si>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</si>
  <si>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</si>
  <si>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</si>
  <si>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</si>
  <si>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</si>
  <si>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</si>
  <si>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</si>
  <si>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</si>
  <si>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</si>
  <si>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</si>
  <si>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</si>
  <si>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</si>
  <si>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</si>
  <si>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</si>
  <si>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</si>
  <si>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</si>
  <si>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</si>
  <si>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</si>
  <si>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</si>
  <si>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</si>
  <si>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</si>
  <si>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</si>
  <si>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</si>
  <si>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</si>
  <si>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</si>
  <si>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</si>
  <si>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</si>
  <si>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</si>
  <si>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</si>
  <si>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</si>
  <si>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</si>
  <si>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</si>
  <si>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</si>
  <si>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</si>
  <si>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</si>
  <si>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</si>
  <si>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</si>
  <si>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</si>
  <si>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</si>
  <si>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</si>
  <si>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</si>
  <si>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</si>
  <si>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</si>
  <si>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</si>
  <si>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</si>
  <si>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</si>
  <si>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</si>
  <si>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</si>
  <si>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</si>
  <si>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</si>
  <si>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</si>
  <si>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</si>
  <si>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</si>
  <si>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</si>
  <si>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</si>
  <si>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</si>
  <si>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</si>
  <si>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</si>
  <si>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</si>
  <si>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</si>
  <si>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</si>
  <si>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</si>
  <si>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</si>
  <si>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</si>
  <si>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</si>
  <si>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</si>
  <si>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</si>
  <si>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</si>
  <si>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</si>
  <si>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</si>
  <si>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</si>
  <si>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</si>
  <si>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</si>
  <si>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</si>
  <si>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</si>
  <si>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</si>
  <si>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</si>
  <si>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</si>
  <si>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</si>
  <si>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</si>
  <si>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</si>
  <si>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</si>
  <si>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</si>
  <si>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</si>
  <si>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</si>
  <si>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</si>
  <si>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</si>
  <si>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</si>
  <si>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</si>
  <si>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</si>
  <si>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</si>
  <si>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</si>
  <si>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</si>
  <si>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</si>
  <si>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</si>
  <si>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</si>
  <si>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</si>
  <si>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</si>
  <si>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</si>
  <si>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</si>
  <si>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</si>
  <si>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</si>
  <si>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</si>
  <si>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</si>
  <si>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</si>
  <si>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</si>
  <si>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</si>
  <si>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</si>
  <si>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</si>
  <si>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</si>
  <si>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</si>
  <si>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</si>
  <si>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</si>
  <si>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</si>
  <si>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</si>
  <si>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</si>
  <si>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</si>
  <si>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</si>
  <si>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</si>
  <si>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</si>
  <si>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</si>
  <si>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</si>
  <si>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</si>
  <si>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</si>
  <si>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</si>
  <si>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</si>
  <si>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</si>
  <si>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</si>
  <si>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</si>
  <si>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</si>
  <si>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</si>
  <si>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</si>
  <si>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</si>
  <si>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</si>
  <si>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</si>
  <si>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</si>
  <si>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</si>
  <si>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</si>
  <si>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</si>
  <si>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</si>
  <si>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</si>
  <si>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</si>
  <si>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</si>
  <si>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</si>
  <si>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</si>
  <si>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</si>
  <si>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</si>
  <si>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</si>
  <si>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</si>
  <si>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</si>
  <si>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</si>
  <si>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</si>
  <si>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</si>
  <si>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</si>
  <si>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</si>
  <si>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</si>
  <si>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</si>
  <si>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</si>
  <si>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</si>
  <si>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</si>
  <si>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</si>
  <si>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</si>
  <si>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</si>
  <si>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</si>
  <si>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</si>
  <si>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</si>
  <si>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</si>
  <si>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</si>
  <si>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</si>
  <si>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</si>
  <si>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</si>
  <si>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</si>
  <si>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</si>
  <si>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</si>
  <si>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</si>
  <si>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</si>
  <si>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</si>
  <si>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</si>
  <si>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</si>
  <si>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</si>
  <si>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</si>
  <si>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</si>
  <si>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</si>
  <si>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</si>
  <si>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</si>
  <si>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</si>
  <si>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</si>
  <si>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</si>
  <si>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</si>
  <si>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</si>
  <si>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</si>
  <si>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</si>
  <si>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</si>
  <si>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</si>
  <si>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</si>
  <si>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</si>
  <si>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</si>
  <si>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</si>
  <si>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</si>
  <si>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</si>
  <si>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</si>
  <si>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</si>
  <si>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</si>
  <si>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</si>
  <si>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</si>
  <si>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</si>
  <si>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</si>
  <si>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</si>
  <si>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</si>
  <si>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</si>
  <si>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</si>
  <si>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</si>
  <si>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</si>
  <si>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</si>
  <si>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</si>
  <si>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</si>
  <si>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</si>
  <si>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</si>
  <si>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</si>
  <si>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</si>
  <si>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</si>
  <si>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</si>
  <si>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</si>
  <si>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</si>
  <si>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</si>
  <si>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</si>
  <si>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</si>
  <si>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</si>
  <si>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</si>
  <si>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</si>
  <si>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</si>
  <si>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</si>
  <si>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</si>
  <si>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</si>
  <si>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</si>
  <si>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</si>
  <si>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</si>
  <si>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</si>
  <si>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</si>
  <si>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</si>
  <si>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</si>
  <si>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</si>
  <si>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</si>
  <si>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</si>
  <si>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</si>
  <si>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</si>
  <si>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</si>
  <si>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</si>
  <si>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</si>
  <si>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</si>
  <si>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</si>
  <si>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</si>
  <si>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</si>
  <si>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</si>
  <si>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</si>
  <si>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</si>
  <si>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</si>
  <si>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</si>
  <si>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</si>
  <si>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</si>
  <si>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</si>
  <si>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</si>
  <si>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</si>
  <si>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</si>
  <si>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</si>
  <si>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</si>
  <si>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</si>
  <si>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</si>
  <si>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</si>
  <si>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</si>
  <si>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</si>
  <si>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</si>
  <si>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</si>
  <si>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</si>
  <si>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</si>
  <si>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</si>
  <si>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</si>
  <si>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</si>
  <si>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</si>
  <si>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</si>
  <si>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</si>
  <si>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</si>
  <si>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</si>
  <si>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</si>
  <si>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</si>
  <si>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</si>
  <si>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</si>
  <si>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</si>
  <si>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</si>
  <si>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</si>
  <si>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</si>
  <si>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</si>
  <si>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</si>
  <si>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</si>
  <si>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</si>
  <si>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</si>
  <si>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</si>
  <si>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</si>
  <si>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</si>
  <si>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</si>
  <si>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</si>
  <si>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</si>
  <si>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</si>
  <si>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</si>
  <si>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</si>
  <si>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</si>
  <si>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</si>
  <si>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</si>
  <si>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</si>
  <si>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</si>
  <si>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</si>
  <si>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</si>
  <si>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</si>
  <si>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</si>
  <si>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</si>
  <si>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</si>
  <si>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</si>
  <si>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</si>
  <si>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</si>
  <si>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</si>
  <si>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</si>
  <si>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</si>
  <si>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</si>
  <si>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</si>
  <si>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</si>
  <si>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</si>
  <si>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</si>
  <si>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</si>
  <si>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</si>
  <si>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</si>
  <si>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</si>
  <si>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</si>
  <si>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</si>
  <si>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</si>
  <si>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</si>
  <si>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</si>
  <si>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</si>
  <si>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</si>
  <si>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</si>
  <si>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</si>
  <si>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</si>
  <si>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</si>
  <si>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</si>
  <si>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</si>
  <si>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</si>
  <si>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</si>
  <si>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</si>
  <si>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</si>
  <si>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</si>
  <si>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</si>
  <si>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</si>
  <si>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</si>
  <si>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</si>
  <si>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</si>
  <si>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</si>
  <si>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</si>
  <si>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</si>
  <si>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</si>
  <si>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</si>
  <si>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</si>
  <si>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</si>
  <si>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</si>
  <si>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</si>
  <si>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</si>
  <si>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</si>
  <si>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</si>
  <si>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</si>
  <si>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</si>
  <si>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</si>
  <si>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</si>
  <si>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</si>
  <si>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</si>
  <si>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</si>
  <si>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</si>
  <si>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</si>
  <si>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</si>
  <si>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</si>
  <si>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</si>
  <si>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</si>
  <si>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</si>
  <si>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</si>
  <si>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</si>
  <si>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</si>
  <si>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</si>
  <si>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</si>
  <si>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</si>
  <si>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</si>
  <si>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</si>
  <si>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</si>
  <si>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</si>
  <si>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</si>
  <si>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</si>
  <si>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</si>
  <si>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</si>
  <si>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</si>
  <si>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</si>
  <si>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</si>
  <si>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</si>
  <si>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</si>
  <si>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</si>
  <si>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</si>
  <si>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</si>
  <si>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</si>
  <si>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</si>
  <si>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</si>
  <si>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</si>
  <si>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</si>
  <si>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</si>
  <si>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</si>
  <si>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</si>
  <si>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</si>
  <si>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</si>
  <si>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</si>
  <si>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</si>
  <si>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</si>
  <si>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</si>
  <si>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</si>
  <si>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</si>
  <si>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</si>
  <si>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</si>
  <si>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</si>
  <si>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</si>
  <si>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</si>
  <si>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</si>
  <si>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</si>
  <si>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</si>
  <si>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</si>
  <si>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</si>
  <si>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</si>
  <si>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</si>
  <si>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</si>
  <si>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</si>
  <si>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</si>
  <si>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</si>
  <si>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</si>
  <si>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</si>
  <si>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</si>
  <si>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</si>
  <si>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</si>
  <si>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</si>
  <si>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</si>
  <si>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</si>
  <si>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</si>
  <si>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</si>
  <si>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</si>
  <si>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</si>
  <si>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</si>
  <si>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</si>
  <si>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</si>
  <si>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</si>
  <si>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</si>
  <si>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</si>
  <si>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</si>
  <si>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</si>
  <si>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</si>
  <si>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</si>
  <si>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</si>
  <si>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</si>
  <si>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</si>
  <si>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</si>
  <si>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</si>
  <si>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</si>
  <si>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</si>
  <si>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</si>
  <si>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</si>
  <si>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</si>
  <si>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</si>
  <si>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</si>
  <si>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</si>
  <si>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</si>
  <si>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</si>
  <si>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</si>
  <si>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</si>
  <si>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</si>
  <si>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</si>
  <si>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</si>
  <si>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</si>
  <si>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</si>
  <si>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</si>
  <si>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</si>
  <si>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</si>
  <si>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</si>
  <si>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</si>
  <si>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</si>
  <si>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</si>
  <si>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</si>
  <si>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</si>
  <si>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</si>
  <si>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</si>
  <si>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</si>
  <si>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</si>
  <si>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</si>
  <si>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</si>
  <si>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</si>
  <si>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</si>
  <si>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</si>
  <si>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</si>
  <si>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</si>
  <si>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</si>
  <si>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</si>
  <si>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</si>
  <si>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</si>
  <si>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</si>
  <si>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</si>
  <si>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</si>
  <si>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</si>
  <si>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</si>
  <si>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</si>
  <si>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</si>
  <si>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</si>
  <si>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</si>
  <si>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</si>
  <si>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</si>
  <si>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</si>
  <si>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</si>
  <si>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</si>
  <si>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</si>
  <si>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</si>
  <si>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</si>
  <si>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</si>
  <si>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</si>
  <si>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</si>
  <si>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</si>
  <si>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</si>
  <si>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</si>
  <si>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</si>
  <si>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</si>
  <si>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</si>
  <si>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</si>
  <si>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</si>
  <si>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</si>
  <si>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</si>
  <si>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</si>
  <si>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</si>
  <si>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</si>
  <si>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</si>
  <si>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</si>
  <si>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</si>
  <si>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</si>
  <si>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</si>
  <si>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</si>
  <si>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</si>
  <si>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</si>
  <si>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</si>
  <si>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</si>
  <si>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</si>
  <si>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</si>
  <si>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</si>
  <si>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</si>
  <si>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</si>
  <si>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</si>
  <si>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</si>
  <si>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</si>
  <si>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</si>
  <si>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</si>
  <si>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</si>
  <si>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</si>
  <si>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</si>
  <si>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</si>
  <si>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</si>
  <si>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</si>
  <si>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</si>
  <si>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</si>
  <si>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</si>
  <si>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</si>
  <si>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</si>
  <si>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</si>
  <si>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</si>
  <si>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</si>
  <si>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</si>
  <si>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</si>
  <si>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</si>
  <si>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</si>
  <si>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</si>
  <si>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</si>
  <si>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</si>
  <si>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</si>
  <si>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</si>
  <si>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</si>
  <si>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</si>
  <si>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</si>
  <si>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</si>
  <si>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</si>
  <si>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</si>
  <si>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</si>
  <si>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</si>
  <si>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</si>
  <si>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</si>
  <si>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</si>
  <si>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</si>
  <si>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</si>
  <si>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</si>
  <si>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</si>
  <si>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</si>
  <si>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</si>
  <si>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</si>
  <si>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</si>
  <si>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</si>
  <si>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</si>
  <si>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</si>
  <si>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</si>
  <si>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</si>
  <si>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</si>
  <si>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</si>
  <si>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</si>
  <si>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</si>
  <si>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</si>
  <si>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</si>
  <si>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</si>
  <si>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</si>
  <si>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</si>
  <si>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</si>
  <si>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</si>
  <si>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</si>
  <si>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</si>
  <si>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</si>
  <si>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</si>
  <si>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</si>
  <si>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</si>
  <si>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</si>
  <si>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</si>
  <si>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</si>
  <si>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</si>
  <si>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</si>
  <si>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</si>
  <si>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</si>
  <si>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</si>
  <si>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</si>
  <si>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</si>
  <si>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</si>
  <si>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</si>
  <si>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</si>
  <si>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</si>
  <si>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</si>
  <si>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</si>
  <si>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</si>
  <si>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</si>
  <si>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</si>
  <si>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</si>
  <si>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</si>
  <si>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</si>
  <si>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</si>
  <si>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</si>
  <si>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</si>
  <si>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</si>
  <si>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</si>
  <si>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</si>
  <si>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</si>
  <si>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</si>
  <si>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</si>
  <si>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</si>
  <si>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</si>
  <si>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</si>
  <si>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</si>
  <si>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</si>
  <si>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</si>
  <si>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</si>
  <si>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</si>
  <si>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</si>
  <si>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</si>
  <si>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</si>
  <si>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</si>
  <si>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</si>
  <si>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</si>
  <si>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</si>
  <si>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</si>
  <si>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</si>
  <si>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</si>
  <si>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</si>
  <si>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</si>
  <si>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</si>
  <si>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</si>
  <si>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</si>
  <si>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</si>
  <si>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</si>
  <si>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</si>
  <si>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</si>
  <si>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</si>
  <si>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</si>
  <si>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</si>
  <si>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</si>
  <si>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</si>
  <si>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</si>
  <si>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</si>
  <si>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</si>
  <si>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</si>
  <si>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</si>
  <si>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</si>
  <si>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</si>
  <si>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</si>
  <si>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</si>
  <si>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</si>
  <si>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</si>
  <si>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</si>
  <si>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</si>
  <si>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</si>
  <si>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</si>
  <si>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</si>
  <si>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</si>
  <si>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</si>
  <si>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</si>
  <si>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</si>
  <si>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</si>
  <si>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</si>
  <si>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</si>
  <si>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</si>
  <si>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</si>
  <si>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</si>
  <si>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</si>
  <si>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</si>
  <si>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</si>
  <si>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</si>
  <si>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</si>
  <si>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</si>
  <si>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</si>
  <si>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</si>
  <si>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</si>
  <si>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</si>
  <si>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</si>
  <si>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</si>
  <si>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</si>
  <si>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</si>
  <si>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</si>
  <si>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</si>
  <si>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</si>
  <si>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</si>
  <si>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</si>
  <si>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</si>
  <si>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</si>
  <si>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</si>
  <si>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</si>
  <si>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</si>
  <si>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</si>
  <si>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</si>
  <si>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</si>
  <si>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</si>
  <si>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</si>
  <si>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</si>
  <si>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</si>
  <si>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</si>
  <si>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</si>
  <si>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</si>
  <si>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</si>
  <si>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</si>
  <si>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</si>
  <si>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</si>
  <si>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</si>
  <si>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</si>
  <si>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</si>
  <si>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</si>
  <si>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</si>
  <si>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</si>
  <si>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</si>
  <si>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</si>
  <si>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</si>
  <si>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</si>
  <si>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</si>
  <si>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</si>
  <si>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</si>
  <si>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</si>
  <si>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</si>
  <si>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</si>
  <si>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</si>
  <si>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</si>
  <si>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</si>
  <si>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</si>
  <si>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</si>
  <si>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</si>
  <si>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</si>
  <si>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</si>
  <si>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</si>
  <si>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</si>
  <si>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</si>
  <si>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</si>
  <si>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</si>
  <si>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</si>
  <si>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</si>
  <si>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</si>
  <si>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</si>
  <si>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</si>
  <si>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</si>
  <si>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</si>
  <si>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</si>
  <si>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</si>
  <si>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</si>
  <si>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</si>
  <si>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</si>
  <si>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</si>
  <si>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</si>
  <si>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</si>
  <si>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</si>
  <si>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</si>
  <si>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</si>
  <si>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</si>
  <si>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</si>
  <si>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</si>
  <si>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</si>
  <si>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</si>
  <si>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</si>
  <si>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</si>
  <si>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</si>
  <si>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</si>
  <si>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</si>
  <si>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</si>
  <si>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</si>
  <si>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</si>
  <si>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</si>
  <si>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</si>
  <si>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</si>
  <si>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</si>
  <si>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</si>
  <si>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</si>
  <si>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</si>
  <si>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</si>
  <si>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</si>
  <si>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</si>
  <si>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</si>
  <si>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</si>
  <si>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</si>
  <si>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</si>
  <si>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</si>
  <si>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</si>
  <si>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</si>
  <si>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</si>
  <si>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</si>
  <si>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</si>
  <si>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</si>
  <si>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</si>
  <si>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</si>
  <si>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</si>
  <si>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</si>
  <si>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</si>
  <si>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</si>
  <si>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</si>
  <si>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</si>
  <si>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</si>
  <si>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</si>
  <si>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</si>
  <si>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</si>
  <si>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</si>
  <si>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</si>
  <si>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</si>
  <si>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</si>
  <si>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</si>
  <si>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</si>
  <si>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</si>
  <si>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</si>
  <si>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</si>
  <si>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</si>
  <si>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</si>
  <si>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</si>
  <si>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</si>
  <si>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</si>
  <si>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</si>
  <si>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</si>
  <si>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</si>
  <si>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</si>
  <si>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</si>
  <si>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</si>
  <si>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</si>
  <si>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</si>
  <si>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</si>
  <si>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</si>
  <si>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</si>
  <si>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</si>
  <si>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</si>
  <si>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</si>
  <si>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</si>
  <si>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</si>
  <si>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</si>
  <si>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</si>
  <si>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</si>
  <si>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</si>
  <si>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</si>
  <si>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</si>
  <si>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</si>
  <si>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</si>
  <si>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</si>
  <si>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</si>
  <si>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</si>
  <si>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</si>
  <si>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</si>
  <si>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</si>
  <si>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</si>
  <si>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</si>
  <si>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</si>
  <si>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</si>
  <si>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</si>
  <si>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</si>
  <si>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</si>
  <si>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</si>
  <si>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</si>
  <si>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</si>
  <si>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</si>
  <si>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</si>
  <si>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</si>
  <si>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</si>
  <si>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</si>
  <si>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</si>
  <si>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</si>
  <si>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</si>
  <si>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</si>
  <si>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</si>
  <si>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</si>
  <si>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</si>
  <si>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</si>
  <si>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</si>
  <si>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</si>
  <si>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</si>
  <si>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</si>
  <si>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</si>
  <si>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</si>
  <si>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</si>
  <si>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</si>
  <si>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</si>
  <si>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</si>
  <si>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</si>
  <si>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</si>
  <si>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</si>
  <si>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</si>
  <si>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</si>
  <si>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</si>
  <si>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</si>
  <si>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</si>
  <si>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</si>
  <si>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</si>
  <si>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</si>
  <si>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</si>
  <si>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</si>
  <si>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</si>
  <si>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</si>
  <si>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</si>
  <si>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</si>
  <si>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</si>
  <si>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</si>
  <si>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</si>
  <si>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</si>
  <si>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</si>
  <si>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</si>
  <si>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</si>
  <si>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</si>
  <si>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</si>
  <si>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</si>
  <si>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</si>
  <si>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</si>
  <si>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</si>
  <si>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</si>
  <si>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</si>
  <si>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</si>
  <si>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</si>
  <si>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</si>
  <si>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</si>
  <si>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</si>
  <si>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</si>
  <si>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</si>
  <si>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</si>
  <si>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</si>
  <si>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</si>
  <si>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</si>
  <si>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</si>
  <si>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</si>
  <si>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</si>
  <si>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</si>
  <si>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</si>
  <si>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</si>
  <si>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</si>
  <si>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</si>
  <si>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</si>
  <si>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</si>
  <si>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</si>
  <si>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</si>
  <si>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</si>
  <si>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</si>
  <si>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</si>
  <si>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</si>
  <si>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</si>
  <si>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</si>
  <si>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</si>
  <si>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</si>
  <si>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</si>
  <si>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</si>
  <si>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</si>
  <si>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</si>
  <si>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</si>
  <si>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</si>
  <si>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</si>
  <si>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</si>
  <si>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</si>
  <si>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</si>
  <si>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</si>
  <si>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</si>
  <si>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</si>
  <si>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</si>
  <si>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</si>
  <si>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</si>
  <si>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</si>
  <si>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</si>
  <si>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</si>
  <si>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</si>
  <si>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</si>
  <si>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</si>
  <si>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</si>
  <si>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</si>
  <si>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</si>
  <si>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</si>
  <si>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</si>
  <si>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</si>
  <si>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</si>
  <si>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</si>
  <si>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</si>
  <si>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</si>
  <si>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</si>
  <si>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</si>
  <si>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</si>
  <si>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</si>
  <si>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</si>
  <si>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</si>
  <si>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</si>
  <si>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</si>
  <si>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</si>
  <si>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</si>
  <si>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</si>
  <si>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</si>
  <si>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</si>
  <si>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</si>
  <si>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</si>
  <si>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</si>
  <si>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</si>
  <si>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</si>
  <si>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</si>
  <si>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</si>
  <si>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</si>
  <si>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</si>
  <si>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</si>
  <si>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</si>
  <si>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</si>
  <si>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</si>
  <si>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</si>
  <si>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</si>
  <si>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</si>
  <si>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</si>
  <si>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</si>
  <si>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</si>
  <si>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</si>
  <si>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</si>
  <si>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</si>
  <si>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</si>
  <si>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</si>
  <si>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</si>
  <si>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</si>
  <si>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</si>
  <si>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</si>
  <si>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</si>
  <si>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</si>
  <si>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</si>
  <si>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</si>
  <si>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</si>
  <si>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</si>
  <si>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</si>
  <si>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</si>
  <si>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</si>
  <si>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</si>
  <si>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</si>
  <si>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</si>
  <si>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</si>
  <si>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</si>
  <si>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</si>
  <si>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</si>
  <si>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</si>
  <si>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</si>
  <si>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</si>
  <si>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</si>
  <si>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</si>
  <si>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</si>
  <si>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</si>
  <si>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</si>
  <si>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</si>
  <si>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</si>
  <si>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</si>
  <si>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</si>
  <si>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</si>
  <si>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</si>
  <si>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</si>
  <si>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</si>
  <si>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</si>
  <si>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</si>
  <si>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</si>
  <si>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</si>
  <si>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</si>
  <si>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</si>
  <si>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</si>
  <si>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</si>
  <si>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</si>
  <si>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</si>
  <si>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</si>
  <si>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</si>
  <si>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</si>
  <si>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</si>
  <si>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</si>
  <si>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</si>
  <si>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</si>
  <si>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</si>
  <si>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</si>
  <si>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</si>
  <si>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</si>
  <si>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</si>
  <si>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</si>
  <si>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</si>
  <si>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</si>
  <si>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</si>
  <si>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</si>
  <si>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</si>
  <si>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</si>
  <si>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</si>
  <si>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</si>
  <si>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</si>
  <si>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</si>
  <si>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</si>
  <si>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</si>
  <si>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</si>
  <si>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</si>
  <si>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</si>
  <si>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</si>
  <si>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</si>
  <si>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</si>
  <si>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</si>
  <si>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</si>
  <si>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</si>
  <si>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</si>
  <si>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</si>
  <si>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</si>
  <si>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</si>
  <si>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</si>
  <si>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</si>
  <si>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</si>
  <si>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</si>
  <si>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</si>
  <si>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</si>
  <si>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</si>
  <si>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</si>
  <si>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</si>
  <si>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</si>
  <si>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</si>
  <si>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</si>
  <si>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</si>
  <si>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</si>
  <si>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</si>
  <si>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</si>
  <si>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</si>
  <si>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</si>
  <si>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</si>
  <si>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</si>
  <si>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</si>
  <si>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</si>
  <si>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</si>
  <si>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</si>
  <si>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</si>
  <si>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</si>
  <si>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</si>
  <si>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</si>
  <si>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</si>
  <si>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</si>
  <si>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</si>
  <si>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</si>
  <si>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</si>
  <si>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</si>
  <si>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</si>
  <si>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</si>
  <si>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</si>
  <si>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</si>
  <si>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</si>
  <si>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</si>
  <si>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</si>
  <si>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</si>
  <si>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</si>
  <si>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</si>
  <si>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</si>
  <si>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</si>
  <si>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</si>
  <si>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</si>
  <si>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</si>
  <si>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</si>
  <si>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</si>
  <si>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</si>
  <si>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</si>
  <si>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</si>
  <si>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</si>
  <si>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</si>
  <si>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</si>
  <si>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</si>
  <si>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</si>
  <si>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</si>
  <si>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</si>
  <si>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</si>
  <si>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</si>
  <si>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</si>
  <si>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</si>
  <si>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</si>
  <si>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</si>
  <si>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</si>
  <si>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</si>
  <si>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</si>
  <si>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</si>
  <si>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</si>
  <si>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</si>
  <si>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</si>
  <si>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</si>
  <si>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</si>
  <si>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</si>
  <si>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</si>
  <si>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</si>
  <si>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</si>
  <si>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</si>
  <si>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</si>
  <si>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</si>
  <si>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</si>
  <si>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</si>
  <si>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</si>
  <si>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</si>
  <si>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</si>
  <si>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</si>
  <si>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</si>
  <si>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</si>
  <si>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</si>
  <si>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</si>
  <si>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</si>
  <si>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</si>
  <si>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</si>
  <si>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</si>
  <si>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</si>
  <si>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</si>
  <si>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</si>
  <si>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</si>
  <si>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</si>
  <si>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</si>
  <si>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</si>
  <si>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</si>
  <si>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</si>
  <si>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</si>
  <si>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</si>
  <si>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</si>
  <si>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</si>
  <si>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</si>
  <si>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</si>
  <si>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</si>
  <si>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</si>
  <si>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</si>
  <si>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</si>
  <si>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</si>
  <si>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</si>
  <si>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</si>
  <si>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</si>
  <si>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</si>
  <si>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</si>
  <si>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</si>
  <si>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</si>
  <si>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</si>
  <si>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</si>
  <si>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</si>
  <si>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</si>
  <si>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</si>
  <si>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</si>
  <si>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</si>
  <si>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</si>
  <si>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</si>
  <si>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</si>
  <si>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</si>
  <si>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</si>
  <si>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</si>
  <si>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</si>
  <si>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</si>
  <si>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</si>
  <si>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</si>
  <si>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</si>
  <si>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</si>
  <si>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</si>
  <si>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</si>
  <si>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</si>
  <si>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</si>
  <si>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</si>
  <si>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</si>
  <si>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</si>
  <si>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</si>
  <si>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</si>
  <si>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</si>
  <si>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</si>
  <si>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</si>
  <si>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</si>
  <si>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</si>
  <si>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</si>
  <si>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</si>
  <si>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</si>
  <si>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</si>
  <si>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</si>
  <si>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</si>
  <si>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</si>
  <si>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</si>
  <si>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</si>
  <si>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</si>
  <si>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</si>
  <si>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</si>
  <si>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</si>
  <si>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</si>
  <si>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</si>
  <si>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</si>
  <si>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</si>
  <si>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</si>
  <si>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</si>
  <si>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</si>
  <si>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</si>
  <si>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</si>
  <si>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</si>
  <si>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</si>
  <si>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</si>
  <si>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</si>
  <si>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</si>
  <si>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</si>
  <si>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</si>
  <si>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</si>
  <si>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</si>
  <si>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</si>
  <si>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</si>
  <si>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</si>
  <si>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</si>
  <si>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</si>
  <si>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</si>
  <si>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</si>
  <si>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</si>
  <si>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</si>
  <si>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</si>
  <si>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</si>
  <si>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</si>
  <si>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</si>
  <si>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</si>
  <si>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</si>
  <si>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</si>
  <si>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</si>
  <si>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</si>
  <si>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</si>
  <si>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</si>
  <si>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</si>
  <si>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</si>
  <si>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</si>
  <si>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</si>
  <si>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</si>
  <si>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</si>
  <si>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</si>
  <si>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</si>
  <si>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</si>
  <si>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</si>
  <si>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</si>
  <si>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</si>
  <si>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</si>
  <si>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</si>
  <si>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</si>
  <si>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</si>
  <si>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</si>
  <si>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</si>
  <si>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</si>
  <si>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</si>
  <si>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</si>
  <si>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</si>
  <si>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</si>
  <si>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</si>
  <si>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</si>
  <si>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</si>
  <si>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</si>
  <si>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</si>
  <si>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</si>
  <si>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</si>
  <si>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</si>
  <si>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</si>
  <si>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</si>
  <si>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</si>
  <si>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</si>
  <si>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</si>
  <si>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</si>
  <si>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</si>
  <si>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</si>
  <si>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</si>
  <si>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</si>
  <si>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</si>
  <si>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</si>
  <si>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</si>
  <si>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</si>
  <si>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</si>
  <si>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</si>
  <si>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</si>
  <si>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</si>
  <si>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</si>
  <si>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</si>
  <si>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</si>
  <si>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</si>
  <si>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</si>
  <si>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</si>
  <si>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</si>
  <si>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</si>
  <si>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</si>
  <si>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</si>
  <si>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</si>
  <si>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</si>
  <si>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</si>
  <si>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</si>
  <si>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</si>
  <si>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</si>
  <si>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</si>
  <si>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</si>
  <si>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</si>
  <si>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</si>
  <si>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</si>
  <si>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</si>
  <si>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</si>
  <si>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</si>
  <si>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</si>
  <si>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</si>
  <si>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</si>
  <si>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</si>
  <si>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</si>
  <si>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</si>
  <si>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</si>
  <si>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</si>
  <si>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</si>
  <si>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</si>
  <si>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</si>
  <si>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</si>
  <si>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</si>
  <si>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</si>
  <si>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</si>
  <si>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</si>
  <si>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</si>
  <si>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</si>
  <si>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</si>
  <si>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</si>
  <si>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</si>
  <si>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</si>
  <si>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</si>
  <si>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</si>
  <si>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</si>
  <si>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</si>
  <si>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</si>
  <si>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</si>
  <si>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</si>
  <si>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</si>
  <si>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</si>
  <si>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</si>
  <si>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</si>
  <si>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</si>
  <si>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</si>
  <si>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</si>
  <si>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</si>
  <si>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</si>
  <si>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</si>
  <si>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</si>
  <si>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</si>
  <si>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</si>
  <si>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</si>
  <si>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</si>
  <si>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</si>
  <si>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</si>
  <si>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</si>
  <si>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</si>
  <si>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</si>
  <si>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</si>
  <si>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</si>
  <si>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</si>
  <si>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</si>
  <si>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</si>
  <si>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</si>
  <si>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</si>
  <si>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</si>
  <si>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</si>
  <si>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</si>
  <si>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</si>
  <si>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</si>
  <si>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</si>
  <si>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</si>
  <si>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</si>
  <si>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</si>
  <si>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</si>
  <si>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</si>
  <si>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</si>
  <si>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</si>
  <si>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</si>
  <si>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</si>
  <si>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</si>
  <si>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</si>
  <si>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</si>
  <si>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</si>
  <si>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</si>
  <si>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</si>
  <si>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</si>
  <si>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</si>
  <si>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</si>
  <si>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</si>
  <si>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</si>
  <si>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</si>
  <si>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</si>
  <si>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</si>
  <si>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</si>
  <si>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</si>
  <si>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</si>
  <si>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</si>
  <si>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</si>
  <si>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</si>
  <si>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</si>
  <si>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</si>
  <si>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</si>
  <si>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</si>
  <si>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</si>
  <si>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</si>
  <si>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</si>
  <si>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</si>
  <si>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</si>
  <si>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</si>
  <si>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</si>
  <si>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</si>
  <si>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</si>
  <si>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</si>
  <si>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</si>
  <si>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</si>
  <si>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</si>
  <si>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</si>
  <si>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</si>
  <si>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</si>
  <si>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</si>
  <si>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</si>
  <si>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</si>
  <si>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</si>
  <si>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</si>
  <si>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</si>
  <si>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</si>
  <si>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</si>
  <si>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</si>
  <si>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</si>
  <si>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</si>
  <si>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</si>
  <si>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</si>
  <si>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</si>
  <si>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</si>
  <si>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</si>
  <si>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</si>
  <si>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</si>
  <si>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</si>
  <si>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</si>
  <si>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</si>
  <si>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</si>
  <si>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</si>
  <si>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</si>
  <si>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</si>
  <si>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</si>
  <si>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</si>
  <si>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</si>
  <si>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</si>
  <si>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</si>
  <si>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</si>
  <si>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</si>
  <si>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</si>
  <si>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</si>
  <si>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</si>
  <si>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</si>
  <si>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</si>
  <si>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</si>
  <si>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</si>
  <si>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</si>
  <si>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</si>
  <si>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</si>
  <si>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</si>
  <si>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</si>
  <si>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</si>
  <si>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</si>
  <si>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</si>
  <si>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</si>
  <si>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</si>
  <si>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</si>
  <si>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</si>
  <si>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</si>
  <si>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</si>
  <si>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</si>
  <si>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</si>
  <si>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</si>
  <si>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</si>
  <si>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</si>
  <si>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</si>
  <si>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</si>
  <si>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</si>
  <si>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</si>
  <si>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</si>
  <si>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</si>
  <si>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</si>
  <si>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</si>
  <si>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</si>
  <si>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</si>
  <si>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</si>
  <si>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</si>
  <si>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</si>
  <si>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</si>
  <si>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</si>
  <si>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</si>
  <si>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</si>
  <si>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</si>
  <si>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</si>
  <si>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</si>
  <si>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</si>
  <si>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</si>
  <si>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</si>
  <si>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</si>
  <si>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</si>
  <si>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</si>
  <si>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</si>
  <si>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</si>
  <si>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</si>
  <si>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</si>
  <si>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</si>
  <si>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</si>
  <si>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</si>
  <si>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</si>
  <si>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</si>
  <si>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</si>
  <si>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</si>
  <si>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</si>
  <si>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</si>
  <si>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</si>
  <si>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</si>
  <si>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</si>
  <si>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</si>
  <si>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</si>
  <si>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</si>
  <si>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</si>
  <si>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</si>
  <si>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</si>
  <si>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</si>
  <si>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</si>
  <si>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</si>
  <si>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</si>
  <si>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</si>
  <si>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</si>
  <si>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</si>
  <si>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</si>
  <si>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</si>
  <si>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</si>
  <si>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</si>
  <si>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</si>
  <si>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</si>
  <si>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</si>
  <si>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</si>
  <si>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</si>
  <si>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</si>
  <si>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</si>
  <si>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</si>
  <si>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</si>
  <si>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</si>
  <si>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</si>
  <si>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</si>
  <si>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</si>
  <si>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</si>
  <si>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</si>
  <si>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</si>
  <si>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</si>
  <si>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</si>
  <si>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</si>
  <si>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</si>
  <si>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</si>
  <si>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</si>
  <si>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</si>
  <si>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</si>
  <si>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</si>
  <si>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</si>
  <si>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</si>
  <si>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</si>
  <si>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</si>
  <si>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</si>
  <si>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</si>
  <si>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</si>
  <si>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</si>
  <si>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</si>
  <si>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</si>
  <si>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</si>
  <si>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</si>
  <si>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</si>
  <si>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</si>
  <si>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</si>
  <si>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</si>
  <si>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</si>
  <si>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</si>
  <si>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</si>
  <si>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</si>
  <si>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</si>
  <si>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</si>
  <si>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</si>
  <si>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</si>
  <si>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</si>
  <si>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</si>
  <si>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</si>
  <si>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</si>
  <si>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</si>
  <si>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</si>
  <si>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</si>
  <si>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</si>
  <si>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</si>
  <si>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</si>
  <si>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</si>
  <si>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</si>
  <si>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</si>
  <si>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</si>
  <si>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</si>
  <si>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</si>
  <si>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</si>
  <si>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</si>
  <si>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</si>
  <si>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</si>
  <si>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</si>
  <si>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</si>
  <si>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</si>
  <si>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</si>
  <si>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</si>
  <si>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</si>
  <si>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</si>
  <si>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</si>
  <si>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</si>
  <si>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</si>
  <si>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</si>
  <si>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</si>
  <si>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</si>
  <si>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</si>
  <si>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</si>
  <si>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</si>
  <si>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</si>
  <si>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</si>
  <si>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</si>
  <si>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</si>
  <si>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</si>
  <si>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</si>
  <si>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</si>
  <si>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</si>
  <si>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</si>
  <si>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</si>
  <si>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</si>
  <si>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</si>
  <si>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</si>
  <si>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</si>
  <si>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</si>
  <si>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</si>
  <si>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</si>
  <si>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</si>
  <si>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</si>
  <si>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</si>
  <si>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</si>
  <si>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</si>
  <si>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</si>
  <si>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</si>
  <si>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</si>
  <si>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</si>
  <si>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</si>
  <si>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</si>
  <si>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</si>
  <si>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</si>
  <si>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</si>
  <si>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</si>
  <si>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</si>
  <si>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</si>
  <si>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</si>
  <si>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</si>
  <si>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</si>
  <si>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</si>
  <si>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</si>
  <si>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</si>
  <si>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</si>
  <si>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</si>
  <si>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</si>
  <si>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</si>
  <si>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</si>
  <si>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</si>
  <si>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</si>
  <si>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</si>
  <si>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</si>
  <si>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</si>
  <si>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</si>
  <si>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</si>
  <si>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</si>
  <si>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</si>
  <si>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</si>
  <si>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</si>
  <si>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</si>
  <si>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</si>
  <si>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</si>
  <si>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</si>
  <si>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</si>
  <si>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</si>
  <si>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</si>
  <si>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</si>
  <si>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</si>
  <si>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</si>
  <si>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</si>
  <si>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</si>
  <si>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</si>
  <si>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</si>
  <si>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</si>
  <si>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</si>
  <si>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</si>
  <si>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</si>
  <si>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</si>
  <si>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</si>
  <si>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</si>
  <si>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</si>
  <si>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</si>
  <si>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</si>
  <si>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</si>
  <si>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</si>
  <si>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</si>
  <si>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</si>
  <si>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</si>
  <si>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</si>
  <si>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</si>
  <si>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</si>
  <si>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</si>
  <si>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</si>
  <si>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</si>
  <si>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</si>
  <si>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</si>
  <si>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</si>
  <si>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</si>
  <si>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</si>
  <si>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</si>
  <si>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</si>
  <si>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</si>
  <si>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</si>
  <si>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</si>
  <si>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</si>
  <si>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</si>
  <si>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</si>
  <si>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</si>
  <si>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</si>
  <si>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</si>
  <si>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</si>
  <si>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</si>
  <si>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</si>
  <si>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</si>
  <si>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</si>
  <si>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</si>
  <si>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</si>
  <si>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</si>
  <si>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</si>
  <si>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</si>
  <si>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</si>
  <si>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</si>
  <si>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</si>
  <si>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</si>
  <si>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</si>
  <si>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</si>
  <si>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</si>
  <si>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</si>
  <si>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</si>
  <si>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</si>
  <si>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</si>
  <si>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</si>
  <si>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</si>
  <si>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</si>
  <si>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</si>
  <si>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</si>
  <si>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</si>
  <si>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</si>
  <si>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</si>
  <si>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</si>
  <si>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</si>
  <si>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</si>
  <si>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</si>
  <si>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</si>
  <si>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</si>
  <si>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</si>
  <si>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</si>
  <si>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</si>
  <si>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</si>
  <si>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</si>
  <si>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</si>
  <si>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</si>
  <si>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</si>
  <si>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</si>
  <si>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</si>
  <si>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</si>
  <si>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</si>
  <si>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</si>
  <si>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</si>
  <si>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</si>
  <si>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</si>
  <si>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</si>
  <si>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</si>
  <si>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</si>
  <si>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</si>
  <si>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</si>
  <si>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</si>
  <si>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</si>
  <si>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</si>
  <si>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</si>
  <si>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</si>
  <si>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</si>
  <si>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</si>
  <si>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</si>
  <si>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</si>
  <si>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</si>
  <si>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</si>
  <si>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</si>
  <si>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</si>
  <si>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</si>
  <si>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</si>
  <si>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</si>
  <si>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</si>
  <si>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</si>
  <si>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</si>
  <si>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</si>
  <si>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</si>
  <si>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</si>
  <si>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</si>
  <si>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</si>
  <si>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</si>
  <si>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</si>
  <si>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</si>
  <si>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</si>
  <si>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</si>
  <si>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</si>
  <si>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</si>
  <si>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</si>
  <si>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</si>
  <si>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</si>
  <si>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</si>
  <si>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</si>
  <si>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</si>
  <si>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</si>
  <si>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</si>
  <si>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</si>
  <si>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</si>
  <si>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</si>
  <si>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</si>
  <si>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</si>
  <si>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</si>
  <si>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</si>
  <si>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</si>
  <si>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</si>
  <si>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</si>
  <si>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</si>
  <si>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</si>
  <si>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</si>
  <si>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</si>
  <si>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</si>
  <si>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</si>
  <si>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</si>
  <si>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</si>
  <si>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</si>
  <si>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</si>
  <si>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</si>
  <si>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</si>
  <si>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</si>
  <si>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</si>
  <si>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</si>
  <si>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</si>
  <si>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</si>
  <si>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</si>
  <si>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</si>
  <si>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</si>
  <si>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</si>
  <si>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</si>
  <si>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</si>
  <si>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</si>
  <si>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</si>
  <si>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</si>
  <si>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</si>
  <si>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</si>
  <si>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</si>
  <si>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</si>
  <si>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</si>
  <si>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</si>
  <si>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</si>
  <si>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</si>
  <si>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</si>
  <si>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</si>
  <si>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</si>
  <si>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</si>
  <si>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</si>
  <si>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</si>
  <si>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</si>
  <si>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</si>
  <si>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</si>
  <si>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</si>
  <si>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</si>
  <si>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</si>
  <si>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</si>
  <si>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</si>
  <si>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</si>
  <si>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</si>
  <si>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</si>
  <si>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</si>
  <si>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</si>
  <si>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</si>
  <si>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</si>
  <si>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</si>
  <si>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</si>
  <si>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</si>
  <si>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</si>
  <si>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</si>
  <si>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</si>
  <si>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</si>
  <si>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</si>
  <si>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</si>
  <si>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</si>
  <si>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</si>
  <si>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</si>
  <si>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</si>
  <si>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</si>
  <si>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</si>
  <si>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</si>
  <si>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</si>
  <si>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</si>
  <si>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</si>
  <si>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</si>
  <si>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</si>
  <si>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</si>
  <si>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</si>
  <si>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</si>
  <si>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</si>
  <si>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</si>
  <si>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</si>
  <si>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</si>
  <si>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</si>
  <si>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</si>
  <si>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</si>
  <si>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</si>
  <si>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</si>
  <si>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</si>
  <si>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</si>
  <si>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</si>
  <si>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</si>
  <si>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</si>
  <si>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</si>
  <si>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</si>
  <si>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</si>
  <si>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</si>
  <si>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</si>
  <si>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</si>
  <si>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</si>
  <si>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</si>
  <si>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</si>
  <si>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</si>
  <si>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</si>
  <si>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</si>
  <si>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</si>
  <si>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</si>
  <si>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</si>
  <si>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</si>
  <si>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</si>
  <si>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</si>
  <si>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</si>
  <si>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</si>
  <si>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</si>
  <si>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</si>
  <si>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</si>
  <si>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</si>
  <si>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</si>
  <si>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</si>
  <si>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</si>
  <si>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</si>
  <si>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</si>
  <si>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</si>
  <si>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</si>
  <si>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</si>
  <si>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</si>
  <si>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</si>
  <si>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</si>
  <si>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</si>
  <si>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</si>
  <si>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</si>
  <si>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</si>
  <si>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</si>
  <si>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</si>
  <si>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</si>
  <si>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</si>
  <si>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</si>
  <si>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</si>
  <si>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</si>
  <si>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</si>
  <si>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</si>
  <si>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</si>
  <si>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</si>
  <si>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</si>
  <si>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</si>
  <si>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</si>
  <si>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</si>
  <si>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</si>
  <si>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</si>
  <si>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</si>
  <si>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</si>
  <si>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</si>
  <si>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</si>
  <si>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</si>
  <si>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</si>
  <si>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</si>
  <si>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</si>
  <si>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</si>
  <si>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</si>
  <si>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</si>
  <si>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</si>
  <si>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</si>
  <si>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</si>
  <si>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</si>
  <si>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</si>
  <si>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</si>
  <si>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</si>
  <si>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</si>
  <si>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</si>
  <si>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</si>
  <si>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</si>
  <si>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</si>
  <si>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</si>
  <si>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</si>
  <si>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</si>
  <si>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</si>
  <si>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</si>
  <si>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</si>
  <si>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</si>
  <si>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</si>
  <si>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</si>
  <si>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</si>
  <si>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</si>
  <si>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</si>
  <si>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</si>
  <si>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</si>
  <si>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</si>
  <si>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</si>
  <si>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</si>
  <si>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</si>
  <si>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</si>
  <si>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</si>
  <si>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</si>
  <si>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</si>
  <si>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</si>
  <si>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</si>
  <si>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</si>
  <si>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</si>
  <si>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</si>
  <si>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</si>
  <si>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</si>
  <si>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</si>
  <si>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</si>
  <si>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</si>
  <si>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</si>
  <si>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</si>
  <si>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</si>
  <si>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</si>
  <si>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</si>
  <si>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</si>
  <si>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</si>
  <si>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</si>
  <si>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</si>
  <si>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</si>
  <si>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</si>
  <si>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</si>
  <si>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</si>
  <si>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</si>
  <si>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</si>
  <si>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</si>
  <si>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</si>
  <si>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</si>
  <si>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</si>
  <si>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</si>
  <si>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</si>
  <si>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</si>
  <si>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</si>
  <si>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</si>
  <si>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</si>
  <si>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</si>
  <si>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</si>
  <si>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</si>
  <si>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</si>
  <si>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</si>
  <si>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</si>
  <si>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</si>
  <si>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</si>
  <si>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</si>
  <si>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</si>
  <si>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</si>
  <si>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</si>
  <si>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</si>
  <si>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</si>
  <si>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</si>
  <si>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</si>
  <si>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</si>
  <si>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</si>
  <si>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</si>
  <si>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</si>
  <si>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</si>
  <si>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</si>
  <si>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</si>
  <si>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</si>
  <si>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</si>
  <si>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</si>
  <si>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</si>
  <si>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</si>
  <si>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</si>
  <si>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</si>
  <si>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</si>
  <si>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</si>
  <si>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</si>
  <si>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</si>
  <si>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</si>
  <si>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</si>
  <si>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</si>
  <si>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</si>
  <si>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</si>
  <si>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</si>
  <si>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</si>
  <si>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</si>
  <si>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</si>
  <si>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</si>
  <si>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</si>
  <si>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</si>
  <si>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</si>
  <si>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</si>
  <si>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</si>
  <si>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</si>
  <si>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</si>
  <si>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</si>
  <si>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</si>
  <si>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</si>
  <si>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</si>
  <si>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</si>
  <si>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</si>
  <si>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</si>
  <si>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</si>
  <si>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</si>
  <si>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</si>
  <si>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</si>
  <si>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</si>
  <si>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</si>
  <si>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</si>
  <si>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</si>
  <si>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</si>
  <si>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</si>
  <si>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</si>
  <si>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</si>
  <si>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</si>
  <si>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</si>
  <si>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</si>
  <si>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</si>
  <si>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</si>
  <si>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</si>
  <si>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</si>
  <si>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</si>
  <si>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</si>
  <si>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</si>
  <si>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</si>
  <si>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</si>
  <si>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</si>
  <si>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</si>
  <si>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</si>
  <si>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</si>
  <si>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</si>
  <si>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</si>
  <si>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</si>
  <si>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</si>
  <si>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</si>
  <si>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</si>
  <si>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</si>
  <si>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</si>
  <si>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</si>
  <si>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</si>
  <si>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</si>
  <si>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</si>
  <si>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</si>
  <si>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</si>
  <si>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</si>
  <si>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</si>
  <si>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</si>
  <si>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</si>
  <si>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</si>
  <si>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</si>
  <si>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</si>
  <si>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</si>
  <si>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</si>
  <si>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</si>
  <si>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</si>
  <si>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</si>
  <si>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</si>
  <si>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</si>
  <si>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</si>
  <si>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</si>
  <si>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</si>
  <si>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</si>
  <si>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</si>
  <si>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</si>
  <si>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</si>
  <si>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</si>
  <si>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</si>
  <si>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</si>
  <si>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</si>
  <si>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</si>
  <si>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</si>
  <si>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</si>
  <si>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</si>
  <si>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</si>
  <si>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</si>
  <si>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</si>
  <si>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</si>
  <si>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</si>
  <si>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</si>
  <si>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</si>
  <si>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</si>
  <si>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</si>
  <si>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</si>
  <si>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</si>
  <si>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</si>
  <si>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</si>
  <si>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</si>
  <si>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</si>
  <si>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</si>
  <si>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</si>
  <si>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</si>
  <si>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</si>
  <si>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</si>
  <si>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</si>
  <si>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</si>
  <si>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</si>
  <si>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</si>
  <si>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</si>
  <si>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</si>
  <si>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</si>
  <si>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</si>
  <si>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</si>
  <si>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</si>
  <si>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</si>
  <si>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</si>
  <si>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</si>
  <si>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</si>
  <si>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</si>
  <si>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</si>
  <si>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</si>
  <si>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</si>
  <si>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</si>
  <si>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</si>
  <si>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</si>
  <si>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</si>
  <si>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</si>
  <si>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</si>
  <si>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</si>
  <si>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</si>
  <si>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</si>
  <si>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</si>
  <si>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</si>
  <si>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</si>
  <si>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</si>
  <si>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</si>
  <si>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</si>
  <si>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</si>
  <si>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</si>
  <si>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</si>
  <si>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</si>
  <si>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</si>
  <si>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</si>
  <si>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</si>
  <si>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</si>
  <si>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</si>
  <si>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</si>
  <si>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</si>
  <si>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</si>
  <si>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</si>
  <si>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</si>
  <si>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</si>
  <si>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</si>
  <si>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</si>
  <si>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</si>
  <si>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</si>
  <si>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</si>
  <si>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</si>
  <si>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</si>
  <si>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</si>
  <si>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</si>
  <si>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</si>
  <si>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</si>
  <si>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</si>
  <si>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</si>
  <si>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</si>
  <si>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</si>
  <si>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</si>
  <si>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</si>
  <si>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</si>
  <si>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</si>
  <si>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</si>
  <si>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</si>
  <si>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</si>
  <si>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</si>
  <si>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</si>
  <si>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</si>
  <si>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</si>
  <si>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</si>
  <si>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</si>
  <si>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</si>
  <si>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</si>
  <si>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</si>
  <si>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</si>
  <si>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</si>
  <si>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</si>
  <si>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</si>
  <si>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</si>
  <si>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</si>
  <si>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</si>
  <si>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</si>
  <si>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</si>
  <si>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</si>
  <si>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</si>
  <si>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</si>
  <si>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</si>
  <si>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</si>
  <si>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</si>
  <si>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</si>
  <si>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</si>
  <si>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</si>
  <si>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</si>
  <si>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</si>
  <si>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</si>
  <si>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</si>
  <si>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</si>
  <si>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</si>
  <si>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</si>
  <si>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</si>
  <si>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</si>
  <si>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</si>
  <si>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</si>
  <si>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</si>
  <si>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</si>
  <si>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</si>
  <si>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</si>
  <si>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</si>
  <si>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</si>
  <si>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</si>
  <si>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</si>
  <si>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</si>
  <si>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</si>
  <si>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</si>
  <si>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</si>
  <si>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</si>
  <si>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</si>
  <si>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</si>
  <si>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</si>
  <si>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</si>
  <si>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</si>
  <si>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</si>
  <si>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</si>
  <si>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</si>
  <si>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</si>
  <si>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</si>
  <si>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</si>
  <si>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</si>
  <si>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</si>
  <si>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</si>
  <si>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</si>
  <si>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</si>
  <si>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</si>
  <si>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</si>
  <si>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</si>
  <si>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</si>
  <si>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</si>
  <si>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</si>
  <si>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</si>
  <si>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</si>
  <si>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</si>
  <si>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</si>
  <si>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</si>
  <si>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</si>
  <si>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</si>
  <si>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</si>
  <si>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</si>
  <si>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</si>
  <si>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</si>
  <si>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</si>
  <si>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</si>
  <si>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</si>
  <si>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</si>
  <si>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</si>
  <si>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</si>
  <si>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</si>
  <si>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</si>
  <si>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</si>
  <si>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</si>
  <si>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</si>
  <si>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</si>
  <si>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</si>
  <si>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</si>
  <si>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</si>
  <si>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</si>
  <si>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</si>
  <si>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</si>
  <si>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</si>
  <si>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</si>
  <si>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</si>
  <si>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</si>
  <si>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</si>
  <si>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</si>
  <si>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</si>
  <si>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</si>
  <si>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</si>
  <si>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</si>
  <si>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</si>
  <si>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</si>
  <si>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</si>
  <si>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</si>
  <si>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</si>
  <si>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</si>
  <si>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</si>
  <si>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</si>
  <si>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</si>
  <si>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</si>
  <si>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</si>
  <si>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</si>
  <si>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</si>
  <si>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</si>
  <si>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</si>
  <si>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</si>
  <si>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</si>
  <si>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</si>
  <si>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</si>
  <si>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</si>
  <si>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</si>
  <si>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</si>
  <si>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</si>
  <si>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</si>
  <si>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</si>
  <si>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</si>
  <si>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</si>
  <si>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</si>
  <si>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</si>
  <si>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</si>
  <si>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</si>
  <si>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</si>
  <si>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</si>
  <si>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</si>
  <si>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</si>
  <si>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</si>
  <si>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</si>
  <si>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</si>
  <si>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</si>
  <si>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</si>
  <si>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</si>
  <si>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</si>
  <si>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</si>
  <si>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</si>
  <si>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</si>
  <si>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</si>
  <si>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</si>
  <si>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</si>
  <si>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</si>
  <si>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</si>
  <si>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</si>
  <si>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</si>
  <si>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</si>
  <si>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</si>
  <si>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</si>
  <si>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</si>
  <si>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</si>
  <si>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</si>
  <si>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</si>
  <si>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</si>
  <si>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</si>
  <si>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</si>
  <si>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</si>
  <si>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</si>
  <si>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</si>
  <si>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</si>
  <si>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</si>
  <si>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</si>
  <si>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</si>
  <si>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</si>
  <si>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</si>
  <si>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</si>
  <si>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</si>
  <si>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</si>
  <si>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</si>
  <si>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</si>
  <si>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</si>
  <si>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</si>
  <si>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</si>
  <si>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</si>
  <si>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</si>
  <si>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</si>
  <si>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</si>
  <si>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</si>
  <si>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</si>
  <si>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</si>
  <si>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</si>
  <si>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</si>
  <si>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</si>
  <si>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</si>
  <si>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</si>
  <si>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</si>
  <si>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</si>
  <si>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</si>
  <si>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</si>
  <si>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</si>
  <si>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</si>
  <si>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</si>
  <si>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</si>
  <si>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</si>
  <si>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</si>
  <si>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</si>
  <si>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</si>
  <si>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</si>
  <si>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</si>
  <si>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</si>
  <si>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</si>
  <si>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</si>
  <si>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</si>
  <si>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</si>
  <si>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</si>
  <si>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</si>
  <si>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</si>
  <si>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</si>
  <si>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</si>
  <si>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</si>
  <si>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</si>
  <si>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</si>
  <si>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</si>
  <si>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</si>
  <si>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</si>
  <si>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</si>
  <si>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</si>
  <si>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</si>
  <si>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</si>
  <si>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</si>
  <si>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</si>
  <si>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</si>
  <si>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</si>
  <si>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</si>
  <si>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</si>
  <si>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</si>
  <si>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</si>
  <si>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</si>
  <si>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</si>
  <si>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</si>
  <si>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</si>
  <si>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</si>
  <si>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</si>
  <si>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</si>
  <si>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</si>
  <si>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</si>
  <si>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</si>
  <si>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</si>
  <si>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</si>
  <si>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</si>
  <si>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</si>
  <si>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</si>
  <si>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</si>
  <si>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</si>
  <si>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</si>
  <si>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</si>
  <si>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</si>
  <si>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</si>
  <si>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</si>
  <si>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</si>
  <si>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</si>
  <si>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</si>
  <si>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</si>
  <si>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</si>
  <si>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</si>
  <si>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</si>
  <si>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</si>
  <si>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</si>
  <si>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</si>
  <si>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</si>
  <si>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</si>
  <si>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</si>
  <si>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</si>
  <si>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</si>
  <si>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</si>
  <si>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</si>
  <si>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</si>
  <si>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</si>
  <si>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</si>
  <si>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</si>
  <si>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</si>
  <si>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</si>
  <si>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</si>
  <si>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</si>
  <si>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</si>
  <si>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</si>
  <si>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</si>
  <si>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</si>
  <si>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</si>
  <si>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</si>
  <si>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</si>
  <si>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</si>
  <si>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</si>
  <si>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</si>
  <si>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</si>
  <si>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</si>
  <si>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</si>
  <si>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</si>
  <si>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</si>
  <si>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</si>
  <si>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</si>
  <si>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</si>
  <si>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</si>
  <si>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</si>
  <si>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</si>
  <si>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</si>
  <si>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</si>
  <si>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</si>
  <si>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</si>
  <si>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</si>
  <si>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</si>
  <si>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</si>
  <si>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</si>
  <si>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</si>
  <si>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</si>
  <si>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</si>
  <si>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</si>
  <si>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</si>
  <si>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</si>
  <si>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</si>
  <si>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</si>
  <si>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</si>
  <si>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</si>
  <si>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</si>
  <si>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</si>
  <si>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</si>
  <si>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</si>
  <si>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</si>
  <si>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</si>
  <si>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</si>
  <si>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</si>
  <si>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</si>
  <si>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</si>
  <si>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</si>
  <si>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</si>
  <si>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</si>
  <si>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</si>
  <si>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</si>
  <si>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</si>
  <si>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</si>
  <si>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</si>
  <si>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</si>
  <si>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</si>
  <si>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</si>
  <si>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</si>
  <si>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</si>
  <si>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</si>
  <si>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</si>
  <si>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</si>
  <si>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</si>
  <si>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</si>
  <si>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</si>
  <si>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</si>
  <si>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</si>
  <si>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</si>
  <si>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</si>
  <si>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</si>
  <si>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</si>
  <si>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</si>
  <si>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</si>
  <si>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</si>
  <si>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</si>
  <si>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</si>
  <si>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</si>
  <si>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</si>
  <si>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</si>
  <si>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</si>
  <si>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</si>
  <si>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</si>
  <si>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</si>
  <si>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</si>
  <si>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</si>
  <si>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</si>
  <si>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</si>
  <si>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</si>
  <si>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</si>
  <si>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</si>
  <si>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</si>
  <si>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</si>
  <si>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</si>
  <si>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</si>
  <si>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</si>
  <si>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</si>
  <si>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</si>
  <si>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</si>
  <si>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</si>
  <si>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</si>
  <si>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</si>
  <si>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</si>
  <si>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</si>
  <si>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</si>
  <si>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</si>
  <si>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</si>
  <si>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</si>
  <si>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</si>
  <si>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</si>
  <si>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</si>
  <si>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</si>
  <si>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</si>
  <si>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</si>
  <si>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</si>
  <si>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</si>
  <si>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</si>
  <si>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</si>
  <si>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</si>
  <si>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</si>
  <si>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</si>
  <si>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</si>
  <si>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</si>
  <si>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</si>
  <si>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</si>
  <si>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</si>
  <si>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</si>
  <si>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</si>
  <si>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</si>
  <si>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</si>
  <si>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</si>
  <si>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</si>
  <si>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</si>
  <si>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</si>
  <si>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</si>
  <si>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</si>
  <si>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</si>
  <si>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</si>
  <si>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</si>
  <si>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</si>
  <si>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</si>
  <si>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</si>
  <si>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</si>
  <si>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</si>
  <si>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</si>
  <si>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</si>
  <si>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</si>
  <si>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</si>
  <si>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</si>
  <si>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</si>
  <si>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</si>
  <si>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</si>
  <si>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</si>
  <si>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</si>
  <si>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</si>
  <si>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</si>
  <si>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</si>
  <si>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</si>
  <si>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</si>
  <si>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</si>
  <si>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</si>
  <si>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</si>
  <si>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</si>
  <si>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</si>
  <si>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</si>
  <si>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</si>
  <si>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</si>
  <si>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</si>
  <si>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</si>
  <si>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</si>
  <si>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</si>
  <si>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</si>
  <si>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</si>
  <si>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</si>
  <si>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</si>
  <si>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</si>
  <si>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</si>
  <si>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</si>
  <si>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</si>
  <si>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</si>
  <si>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</si>
  <si>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</si>
  <si>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</si>
  <si>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</si>
  <si>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</si>
  <si>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</si>
  <si>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</si>
  <si>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</si>
  <si>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</si>
  <si>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</si>
  <si>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</si>
  <si>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</si>
  <si>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</si>
  <si>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</si>
  <si>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</si>
  <si>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</si>
  <si>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</si>
  <si>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</si>
  <si>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</si>
  <si>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</si>
  <si>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</si>
  <si>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</si>
  <si>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</si>
  <si>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</si>
  <si>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</si>
  <si>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</si>
  <si>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</si>
  <si>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</si>
  <si>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</si>
  <si>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</si>
  <si>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</si>
  <si>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</si>
  <si>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</si>
  <si>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</si>
  <si>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</si>
  <si>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</si>
  <si>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</si>
  <si>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</si>
  <si>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</si>
  <si>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</si>
  <si>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</si>
  <si>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</si>
  <si>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</si>
  <si>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</si>
  <si>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</si>
  <si>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</si>
  <si>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</si>
  <si>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</si>
  <si>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</si>
  <si>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</si>
  <si>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</si>
  <si>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</si>
  <si>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</si>
  <si>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</si>
  <si>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</si>
  <si>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</si>
  <si>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</si>
  <si>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</si>
  <si>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</si>
  <si>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</si>
  <si>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</si>
  <si>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</si>
  <si>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</si>
  <si>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</si>
  <si>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</si>
  <si>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</si>
  <si>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</si>
  <si>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</si>
  <si>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</si>
  <si>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</si>
  <si>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</si>
  <si>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</si>
  <si>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</si>
  <si>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</si>
  <si>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</si>
  <si>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</si>
  <si>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</si>
  <si>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</si>
  <si>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</si>
  <si>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</si>
  <si>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</si>
  <si>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</si>
  <si>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</si>
  <si>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</si>
  <si>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</si>
  <si>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</si>
  <si>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</si>
  <si>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</si>
  <si>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</si>
  <si>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</si>
  <si>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</si>
  <si>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</si>
  <si>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</si>
  <si>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</si>
  <si>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</si>
  <si>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</si>
  <si>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</si>
  <si>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</si>
  <si>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</si>
  <si>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</si>
  <si>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</si>
  <si>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</si>
  <si>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</si>
  <si>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</si>
  <si>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</si>
  <si>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</si>
  <si>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</si>
  <si>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</si>
  <si>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</si>
  <si>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</si>
  <si>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</si>
  <si>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</si>
  <si>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</si>
  <si>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</si>
  <si>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</si>
  <si>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</si>
  <si>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</si>
  <si>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</si>
  <si>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</si>
  <si>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</si>
  <si>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</si>
  <si>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</si>
  <si>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</si>
  <si>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</si>
  <si>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</si>
  <si>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</si>
  <si>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</si>
  <si>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</si>
  <si>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</si>
  <si>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</si>
  <si>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</si>
  <si>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</si>
  <si>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</si>
  <si>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</si>
  <si>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</si>
  <si>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</si>
  <si>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</si>
  <si>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</si>
  <si>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</si>
  <si>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</si>
  <si>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</si>
  <si>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</si>
  <si>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</si>
  <si>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</si>
  <si>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</si>
  <si>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</si>
  <si>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</si>
  <si>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</si>
  <si>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</si>
  <si>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</si>
  <si>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</si>
  <si>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</si>
  <si>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</si>
  <si>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</si>
  <si>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</si>
  <si>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</si>
  <si>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</si>
  <si>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</si>
  <si>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</si>
  <si>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</si>
  <si>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</si>
  <si>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</si>
  <si>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</si>
  <si>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</si>
  <si>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</si>
  <si>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</si>
  <si>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</si>
  <si>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</si>
  <si>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</si>
  <si>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</si>
  <si>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</si>
  <si>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</si>
  <si>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</si>
  <si>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</si>
  <si>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</si>
  <si>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</si>
  <si>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</si>
  <si>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</si>
  <si>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</si>
  <si>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</si>
  <si>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</si>
  <si>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</si>
  <si>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</si>
  <si>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</si>
  <si>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</si>
  <si>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</si>
  <si>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</si>
  <si>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</si>
  <si>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</si>
  <si>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</si>
  <si>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</si>
  <si>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</si>
  <si>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</si>
  <si>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</si>
  <si>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</si>
  <si>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</si>
  <si>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</si>
  <si>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</si>
  <si>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</si>
  <si>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</si>
  <si>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</si>
  <si>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</si>
  <si>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</si>
  <si>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</si>
  <si>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</si>
  <si>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</si>
  <si>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</si>
  <si>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</si>
  <si>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</si>
  <si>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</si>
  <si>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</si>
  <si>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</si>
  <si>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</si>
  <si>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</si>
  <si>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</si>
  <si>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</si>
  <si>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</si>
  <si>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</si>
  <si>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</si>
  <si>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</si>
  <si>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</si>
  <si>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</si>
  <si>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</si>
  <si>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</si>
  <si>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</si>
  <si>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</si>
  <si>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</si>
  <si>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</si>
  <si>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</si>
  <si>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</si>
  <si>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</si>
  <si>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</si>
  <si>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</si>
  <si>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</si>
  <si>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</si>
  <si>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</si>
  <si>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</si>
  <si>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</si>
  <si>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</si>
  <si>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</si>
  <si>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</si>
  <si>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</si>
  <si>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</si>
  <si>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</si>
  <si>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</si>
  <si>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</si>
  <si>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</si>
  <si>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</si>
  <si>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</si>
  <si>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</si>
  <si>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</si>
  <si>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</si>
  <si>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</si>
  <si>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</si>
  <si>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</si>
  <si>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</si>
  <si>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</si>
  <si>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</si>
  <si>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</si>
  <si>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</si>
  <si>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</si>
  <si>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</si>
  <si>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</si>
  <si>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</si>
  <si>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</si>
  <si>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</si>
  <si>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</si>
  <si>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</si>
  <si>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</si>
  <si>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</si>
  <si>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</si>
  <si>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</si>
  <si>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</si>
  <si>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</si>
  <si>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</si>
  <si>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</si>
  <si>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</si>
  <si>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</si>
  <si>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</si>
  <si>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</si>
  <si>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</si>
  <si>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</si>
  <si>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</si>
  <si>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</si>
  <si>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</si>
  <si>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</si>
  <si>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</si>
  <si>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</si>
  <si>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</si>
  <si>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</si>
  <si>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</si>
  <si>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</si>
  <si>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</si>
  <si>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</si>
  <si>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</si>
  <si>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</si>
  <si>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</si>
  <si>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</si>
  <si>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</si>
  <si>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</si>
  <si>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</si>
  <si>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</si>
  <si>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</si>
  <si>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</si>
  <si>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</si>
  <si>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</si>
  <si>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</si>
  <si>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</si>
  <si>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</si>
  <si>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</si>
  <si>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</si>
  <si>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</si>
  <si>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</si>
  <si>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</si>
  <si>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</si>
  <si>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</si>
  <si>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</si>
  <si>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</si>
  <si>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</si>
  <si>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</si>
  <si>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</si>
  <si>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</si>
  <si>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</si>
  <si>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</si>
  <si>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</si>
  <si>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</si>
  <si>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</si>
  <si>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</si>
  <si>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</si>
  <si>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</si>
  <si>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</si>
  <si>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</si>
  <si>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</si>
  <si>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</si>
  <si>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</si>
  <si>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</si>
  <si>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</si>
  <si>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</si>
  <si>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</si>
  <si>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</si>
  <si>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</si>
  <si>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</si>
  <si>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</si>
  <si>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</si>
  <si>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</si>
  <si>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</si>
  <si>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</si>
  <si>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</si>
  <si>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</si>
  <si>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</si>
  <si>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</si>
  <si>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</si>
  <si>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</si>
  <si>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</si>
  <si>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</si>
  <si>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</si>
  <si>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</si>
  <si>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</si>
  <si>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</si>
  <si>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</si>
  <si>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</si>
  <si>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</si>
  <si>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</si>
  <si>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</si>
  <si>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</si>
  <si>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</si>
  <si>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</si>
  <si>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</si>
  <si>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</si>
  <si>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</si>
  <si>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</si>
  <si>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</si>
  <si>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</si>
  <si>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</si>
  <si>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</si>
  <si>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</si>
  <si>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</si>
  <si>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</si>
  <si>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</si>
  <si>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</si>
  <si>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</si>
  <si>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</si>
  <si>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</si>
  <si>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</si>
  <si>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</si>
  <si>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</si>
  <si>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</si>
  <si>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</si>
  <si>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</si>
  <si>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</si>
  <si>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</si>
  <si>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</si>
  <si>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</si>
  <si>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</si>
  <si>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</si>
  <si>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</si>
  <si>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</si>
  <si>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</si>
  <si>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</si>
  <si>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</si>
  <si>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</si>
  <si>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</si>
  <si>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</si>
  <si>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</si>
  <si>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</si>
  <si>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</si>
  <si>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</si>
  <si>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</si>
  <si>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</si>
  <si>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</si>
  <si>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</si>
  <si>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</si>
  <si>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</si>
  <si>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</si>
  <si>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</si>
  <si>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</si>
  <si>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</si>
  <si>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</si>
  <si>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</si>
  <si>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</si>
  <si>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</si>
  <si>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</si>
  <si>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</si>
  <si>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</si>
  <si>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</si>
  <si>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</si>
  <si>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</si>
  <si>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</si>
  <si>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</si>
  <si>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</si>
  <si>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</si>
  <si>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</si>
  <si>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</si>
  <si>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</si>
  <si>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</si>
  <si>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</si>
  <si>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</si>
  <si>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</si>
  <si>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</si>
  <si>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</si>
  <si>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</si>
  <si>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</si>
  <si>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</si>
  <si>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</si>
  <si>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</si>
  <si>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</si>
  <si>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</si>
  <si>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</si>
  <si>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</si>
  <si>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</si>
  <si>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</si>
  <si>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</si>
  <si>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</si>
  <si>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</si>
  <si>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</si>
  <si>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</si>
  <si>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</si>
  <si>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</si>
  <si>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</si>
  <si>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</si>
  <si>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</si>
  <si>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</si>
  <si>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</si>
  <si>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</si>
  <si>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</si>
  <si>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</si>
  <si>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</si>
  <si>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</si>
  <si>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</si>
  <si>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</si>
  <si>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</si>
  <si>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</si>
  <si>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</si>
  <si>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</si>
  <si>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</si>
  <si>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</si>
  <si>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</si>
  <si>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</si>
  <si>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</si>
  <si>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</si>
  <si>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</si>
  <si>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</si>
  <si>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</si>
  <si>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</si>
  <si>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</si>
  <si>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</si>
  <si>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</si>
  <si>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</si>
  <si>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</si>
  <si>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</si>
  <si>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</si>
  <si>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</si>
  <si>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</si>
  <si>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</si>
  <si>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</si>
  <si>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</si>
  <si>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</si>
  <si>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</si>
  <si>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</si>
  <si>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</si>
  <si>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</si>
  <si>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</si>
  <si>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</si>
  <si>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</si>
  <si>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</si>
  <si>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</si>
  <si>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</si>
  <si>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</si>
  <si>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</si>
  <si>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</si>
  <si>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</si>
  <si>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</si>
  <si>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</si>
  <si>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</si>
  <si>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</si>
  <si>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</si>
  <si>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</si>
  <si>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</si>
  <si>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</si>
  <si>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</si>
  <si>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</si>
  <si>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</si>
  <si>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</si>
  <si>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</si>
  <si>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</si>
  <si>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</si>
  <si>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</si>
  <si>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</si>
  <si>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</si>
  <si>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</si>
  <si>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</si>
  <si>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</si>
  <si>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</si>
  <si>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</si>
  <si>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</si>
  <si>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</si>
  <si>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</si>
  <si>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</si>
  <si>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</si>
  <si>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</si>
  <si>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</si>
  <si>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</si>
  <si>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</si>
  <si>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</si>
  <si>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</si>
  <si>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</si>
  <si>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</si>
  <si>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</si>
  <si>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</si>
  <si>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</si>
  <si>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</si>
  <si>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</si>
  <si>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</si>
  <si>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</si>
  <si>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</si>
  <si>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</si>
  <si>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</si>
  <si>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</si>
  <si>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</si>
  <si>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</si>
  <si>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</si>
  <si>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</si>
  <si>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</si>
  <si>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</si>
  <si>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</si>
  <si>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</si>
  <si>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</si>
  <si>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</si>
  <si>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</si>
  <si>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</si>
  <si>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</si>
  <si>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</si>
  <si>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</si>
  <si>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</si>
  <si>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</si>
  <si>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</si>
  <si>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</si>
  <si>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</si>
  <si>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</si>
  <si>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</si>
  <si>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</si>
  <si>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</si>
  <si>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</si>
  <si>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</si>
  <si>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</si>
  <si>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</si>
  <si>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</si>
  <si>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</si>
  <si>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</si>
  <si>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</si>
  <si>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</si>
  <si>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</si>
  <si>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</si>
  <si>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</si>
  <si>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</si>
  <si>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</si>
  <si>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</si>
  <si>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</si>
  <si>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</si>
  <si>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</si>
  <si>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</si>
  <si>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</si>
  <si>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</si>
  <si>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</si>
  <si>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</si>
  <si>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</si>
  <si>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</si>
  <si>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</si>
  <si>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</si>
  <si>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</si>
  <si>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</si>
  <si>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</si>
  <si>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</si>
  <si>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</si>
  <si>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</si>
  <si>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</si>
  <si>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</si>
  <si>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</si>
  <si>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</si>
  <si>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</si>
  <si>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</si>
  <si>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</si>
  <si>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</si>
  <si>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</si>
  <si>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</si>
  <si>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</si>
  <si>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</si>
  <si>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</si>
  <si>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</si>
  <si>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</si>
  <si>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</si>
  <si>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</si>
  <si>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</si>
  <si>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</si>
  <si>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</si>
  <si>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</si>
  <si>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</si>
  <si>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</si>
  <si>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</si>
  <si>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</si>
  <si>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</si>
  <si>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</si>
  <si>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</si>
  <si>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</si>
  <si>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</si>
  <si>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</si>
  <si>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</si>
  <si>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</si>
  <si>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</si>
  <si>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</si>
  <si>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</si>
  <si>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</si>
  <si>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</si>
  <si>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</si>
  <si>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</si>
  <si>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</si>
  <si>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</si>
  <si>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</si>
  <si>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</si>
  <si>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</si>
  <si>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</si>
  <si>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</si>
  <si>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</si>
  <si>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</si>
  <si>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</si>
  <si>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</si>
  <si>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</si>
  <si>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</si>
  <si>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</si>
  <si>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</si>
  <si>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</si>
  <si>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</si>
  <si>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</si>
  <si>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</si>
  <si>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</si>
  <si>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</si>
  <si>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</si>
  <si>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</si>
  <si>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</si>
  <si>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</si>
  <si>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</si>
  <si>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</si>
  <si>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</si>
  <si>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</si>
  <si>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</si>
  <si>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</si>
  <si>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</si>
  <si>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</si>
  <si>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</si>
  <si>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</si>
  <si>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</si>
  <si>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</si>
  <si>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</si>
  <si>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</si>
  <si>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</si>
  <si>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</si>
  <si>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</si>
  <si>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</si>
  <si>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</si>
  <si>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</si>
  <si>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</si>
  <si>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</si>
  <si>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</si>
  <si>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</si>
  <si>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</si>
  <si>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</si>
  <si>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</si>
  <si>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</si>
  <si>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</si>
  <si>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</si>
  <si>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</si>
  <si>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</si>
  <si>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</si>
  <si>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</si>
  <si>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</si>
  <si>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</si>
  <si>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</si>
  <si>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</si>
  <si>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</si>
  <si>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</si>
  <si>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</si>
  <si>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</si>
  <si>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</si>
  <si>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</si>
  <si>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</si>
  <si>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</si>
  <si>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</si>
  <si>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</si>
  <si>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</si>
  <si>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</si>
  <si>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</si>
  <si>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</si>
  <si>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</si>
  <si>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</si>
  <si>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</si>
  <si>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</si>
  <si>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</si>
  <si>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</si>
  <si>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</si>
  <si>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</si>
  <si>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</si>
  <si>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</si>
  <si>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</si>
  <si>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</si>
  <si>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</si>
  <si>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</si>
  <si>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</si>
  <si>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</si>
  <si>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</si>
  <si>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</si>
  <si>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</si>
  <si>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</si>
  <si>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</si>
  <si>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</si>
  <si>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</si>
  <si>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</si>
  <si>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</si>
  <si>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</si>
  <si>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</si>
  <si>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</si>
  <si>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</si>
  <si>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</si>
  <si>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</si>
  <si>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</si>
  <si>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</si>
  <si>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</si>
  <si>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</si>
  <si>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</si>
  <si>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</si>
  <si>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</si>
  <si>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</si>
  <si>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</si>
  <si>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</si>
  <si>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</si>
  <si>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</si>
  <si>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</si>
  <si>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</si>
  <si>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</si>
  <si>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</si>
  <si>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</si>
  <si>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</si>
  <si>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</si>
  <si>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</si>
  <si>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</si>
  <si>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</si>
  <si>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</si>
  <si>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</si>
  <si>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</si>
  <si>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</si>
  <si>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</si>
  <si>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</si>
  <si>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</si>
  <si>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</si>
  <si>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</si>
  <si>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</si>
  <si>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</si>
  <si>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</si>
  <si>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</si>
  <si>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</si>
  <si>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</si>
  <si>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</si>
  <si>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</si>
  <si>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</si>
  <si>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</si>
  <si>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</si>
  <si>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</si>
  <si>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</si>
  <si>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</si>
  <si>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</si>
  <si>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</si>
  <si>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</si>
  <si>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</si>
  <si>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</si>
  <si>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</si>
  <si>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</si>
  <si>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</si>
  <si>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</si>
  <si>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</si>
  <si>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</si>
  <si>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</si>
  <si>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</si>
  <si>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</si>
  <si>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</si>
  <si>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</si>
  <si>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</si>
  <si>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</si>
  <si>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</si>
  <si>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</si>
  <si>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</si>
  <si>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</si>
  <si>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</si>
  <si>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</si>
  <si>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</si>
  <si>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</si>
  <si>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</si>
  <si>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</si>
  <si>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</si>
  <si>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</si>
  <si>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</si>
  <si>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</si>
  <si>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</si>
  <si>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</si>
  <si>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</si>
  <si>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</si>
  <si>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</si>
  <si>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</si>
  <si>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</si>
  <si>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</si>
  <si>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</si>
  <si>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</si>
  <si>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</si>
  <si>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</si>
  <si>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</si>
  <si>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</si>
  <si>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</si>
  <si>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</si>
  <si>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</si>
  <si>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</si>
  <si>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</si>
  <si>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</si>
  <si>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</si>
  <si>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</si>
  <si>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</si>
  <si>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</si>
  <si>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</si>
  <si>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</si>
  <si>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</si>
  <si>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</si>
  <si>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</si>
  <si>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</si>
  <si>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</si>
  <si>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</si>
  <si>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</si>
  <si>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</si>
  <si>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</si>
  <si>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</si>
  <si>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</si>
  <si>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</si>
  <si>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</si>
  <si>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</si>
  <si>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</si>
  <si>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</si>
  <si>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</si>
  <si>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</si>
  <si>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</si>
  <si>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</si>
  <si>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</si>
  <si>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</si>
  <si>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</si>
  <si>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</si>
  <si>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</si>
  <si>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</si>
  <si>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</si>
  <si>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</si>
  <si>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</si>
  <si>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</si>
  <si>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</si>
  <si>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</si>
  <si>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</si>
  <si>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</si>
  <si>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</si>
  <si>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</si>
  <si>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</si>
  <si>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</si>
  <si>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</si>
  <si>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</si>
  <si>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</si>
  <si>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</si>
  <si>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</si>
  <si>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</si>
  <si>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</si>
  <si>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</si>
  <si>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</si>
  <si>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</si>
  <si>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</si>
  <si>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</si>
  <si>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</si>
  <si>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</si>
  <si>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</si>
  <si>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</si>
  <si>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</si>
  <si>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</si>
  <si>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</si>
  <si>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</si>
  <si>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</si>
  <si>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</si>
  <si>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</si>
  <si>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</si>
  <si>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</si>
  <si>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</si>
  <si>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</si>
  <si>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</si>
  <si>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</si>
  <si>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</si>
  <si>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</si>
  <si>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</si>
  <si>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</si>
  <si>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</si>
  <si>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</si>
  <si>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</si>
  <si>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</si>
  <si>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</si>
  <si>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</si>
  <si>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</si>
  <si>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</si>
  <si>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</si>
  <si>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</si>
  <si>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</si>
  <si>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</si>
  <si>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</si>
  <si>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</si>
  <si>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</si>
  <si>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</si>
  <si>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</si>
  <si>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</si>
  <si>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</si>
  <si>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</si>
  <si>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</si>
  <si>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</si>
  <si>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</si>
  <si>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</si>
  <si>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</si>
  <si>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</si>
  <si>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</si>
  <si>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</si>
  <si>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</si>
  <si>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</si>
  <si>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</si>
  <si>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</si>
  <si>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</si>
  <si>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</si>
  <si>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</si>
  <si>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</si>
  <si>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</si>
  <si>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</si>
  <si>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</si>
  <si>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</si>
  <si>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</si>
  <si>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</si>
  <si>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</si>
  <si>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</si>
  <si>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</si>
  <si>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</si>
  <si>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</si>
  <si>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</si>
  <si>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</si>
  <si>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</si>
  <si>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</si>
  <si>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</si>
  <si>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</si>
  <si>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</si>
  <si>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</si>
  <si>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</si>
  <si>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</si>
  <si>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</si>
  <si>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</si>
  <si>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</si>
  <si>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</si>
  <si>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</si>
  <si>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</si>
  <si>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</si>
  <si>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</si>
  <si>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</si>
  <si>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</si>
  <si>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</si>
  <si>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</si>
  <si>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</si>
  <si>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</si>
  <si>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</si>
  <si>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</si>
  <si>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</si>
  <si>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</si>
  <si>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</si>
  <si>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</si>
  <si>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</si>
  <si>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</si>
  <si>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</si>
  <si>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</si>
  <si>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</si>
  <si>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</si>
  <si>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</si>
  <si>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</si>
  <si>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</si>
  <si>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</si>
  <si>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</si>
  <si>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</si>
  <si>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</si>
  <si>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</si>
  <si>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</si>
  <si>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</si>
  <si>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</si>
  <si>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</si>
  <si>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</si>
  <si>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</si>
  <si>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</si>
  <si>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</si>
  <si>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</si>
  <si>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</si>
  <si>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</si>
  <si>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</si>
  <si>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</si>
  <si>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</si>
  <si>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</si>
  <si>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</si>
  <si>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</si>
  <si>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</si>
  <si>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</si>
  <si>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</si>
  <si>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</si>
  <si>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</si>
  <si>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</si>
  <si>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</si>
  <si>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</si>
  <si>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</si>
  <si>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</si>
  <si>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</si>
  <si>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</si>
  <si>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</si>
  <si>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</si>
  <si>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</si>
  <si>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</si>
  <si>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</si>
  <si>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</si>
  <si>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</si>
  <si>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</si>
  <si>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</si>
  <si>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</si>
  <si>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</si>
  <si>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</si>
  <si>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</si>
  <si>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</si>
  <si>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</si>
  <si>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</si>
  <si>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</si>
  <si>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</si>
  <si>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</si>
  <si>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</si>
  <si>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</si>
  <si>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</si>
  <si>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</si>
  <si>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</si>
  <si>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</si>
  <si>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</si>
  <si>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</si>
  <si>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</si>
  <si>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</si>
  <si>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</si>
  <si>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</si>
  <si>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</si>
  <si>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</si>
  <si>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</si>
  <si>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</si>
  <si>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</si>
  <si>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</si>
  <si>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</si>
  <si>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</si>
  <si>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</si>
  <si>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</si>
  <si>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</si>
  <si>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</si>
  <si>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</si>
  <si>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</si>
  <si>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</si>
  <si>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</si>
  <si>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</si>
  <si>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</si>
  <si>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</si>
  <si>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</si>
  <si>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</si>
  <si>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</si>
  <si>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</si>
  <si>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</si>
  <si>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</si>
  <si>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</si>
  <si>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</si>
  <si>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</si>
  <si>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</si>
  <si>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</si>
  <si>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</si>
  <si>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</si>
  <si>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</si>
  <si>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</si>
  <si>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</si>
  <si>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</si>
  <si>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</si>
  <si>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</si>
  <si>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</si>
  <si>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</si>
  <si>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</si>
  <si>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</si>
  <si>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</si>
  <si>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</si>
  <si>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</si>
  <si>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</si>
  <si>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</si>
  <si>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</si>
  <si>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</si>
  <si>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</si>
  <si>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</si>
  <si>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</si>
  <si>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</si>
  <si>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</si>
  <si>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</si>
  <si>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</si>
  <si>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</si>
  <si>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</si>
  <si>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</si>
  <si>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</si>
  <si>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</si>
  <si>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</si>
  <si>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</si>
  <si>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</si>
  <si>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</si>
  <si>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</si>
  <si>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</si>
  <si>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</si>
  <si>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</si>
  <si>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</si>
  <si>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</si>
  <si>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</si>
  <si>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</si>
  <si>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</si>
  <si>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</si>
  <si>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</si>
  <si>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</si>
  <si>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</si>
  <si>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</si>
  <si>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</si>
  <si>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</si>
  <si>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</si>
  <si>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</si>
  <si>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</si>
  <si>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</si>
  <si>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</si>
  <si>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</si>
  <si>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</si>
  <si>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</si>
  <si>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</si>
  <si>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</si>
  <si>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</si>
  <si>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</si>
  <si>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</si>
  <si>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</si>
  <si>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</si>
  <si>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</si>
  <si>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</si>
  <si>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</si>
  <si>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</si>
  <si>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</si>
  <si>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</si>
  <si>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</si>
  <si>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</si>
  <si>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</si>
  <si>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</si>
  <si>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</si>
  <si>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</si>
  <si>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</si>
  <si>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</si>
  <si>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</si>
  <si>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</si>
  <si>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</si>
  <si>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</si>
  <si>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</si>
  <si>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</si>
  <si>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</si>
  <si>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</si>
  <si>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</si>
  <si>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</si>
  <si>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</si>
  <si>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</si>
  <si>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</si>
  <si>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</si>
  <si>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</si>
  <si>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</si>
  <si>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</si>
  <si>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</si>
  <si>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</si>
  <si>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</si>
  <si>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</si>
  <si>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</si>
  <si>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</si>
  <si>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</si>
  <si>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</si>
  <si>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</si>
  <si>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</si>
  <si>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</si>
  <si>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</si>
  <si>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</si>
  <si>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</si>
  <si>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</si>
  <si>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</si>
  <si>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</si>
  <si>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</si>
  <si>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</si>
  <si>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</si>
  <si>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</si>
  <si>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</si>
  <si>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</si>
  <si>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</si>
  <si>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</si>
  <si>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</si>
  <si>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</si>
  <si>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</si>
  <si>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</si>
  <si>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</si>
  <si>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</si>
  <si>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</si>
  <si>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</si>
  <si>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</si>
  <si>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</si>
  <si>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</si>
  <si>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</si>
  <si>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</si>
  <si>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</si>
  <si>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</si>
  <si>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</si>
  <si>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</si>
  <si>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</si>
  <si>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</si>
  <si>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</si>
  <si>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</si>
  <si>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</si>
  <si>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</si>
  <si>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</si>
  <si>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</si>
  <si>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</si>
  <si>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</si>
  <si>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</si>
  <si>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</si>
  <si>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</si>
  <si>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</si>
  <si>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</si>
  <si>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</si>
  <si>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</si>
  <si>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</si>
  <si>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</si>
  <si>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</si>
  <si>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</si>
  <si>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</si>
  <si>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</si>
  <si>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</si>
  <si>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</si>
  <si>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</si>
  <si>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</si>
  <si>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</si>
  <si>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</si>
  <si>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</si>
  <si>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</si>
  <si>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</si>
  <si>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</si>
  <si>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</si>
  <si>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</si>
  <si>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</si>
  <si>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</si>
  <si>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</si>
  <si>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</si>
  <si>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</si>
  <si>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</si>
  <si>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</si>
  <si>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</si>
  <si>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</si>
  <si>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</si>
  <si>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</si>
  <si>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</si>
  <si>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</si>
  <si>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</si>
  <si>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</si>
  <si>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</si>
  <si>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</si>
  <si>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</si>
  <si>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</si>
  <si>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</si>
  <si>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</si>
  <si>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</si>
  <si>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</si>
  <si>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</si>
  <si>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</si>
  <si>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</si>
  <si>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</si>
  <si>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</si>
  <si>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</si>
  <si>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</si>
  <si>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</si>
  <si>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</si>
  <si>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</si>
  <si>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</si>
  <si>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</si>
  <si>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</si>
  <si>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</si>
  <si>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</si>
  <si>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</si>
  <si>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</si>
  <si>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</si>
  <si>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</si>
  <si>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</si>
  <si>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</si>
  <si>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</si>
  <si>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</si>
  <si>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</si>
  <si>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</si>
  <si>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</si>
  <si>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</si>
  <si>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</si>
  <si>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</si>
  <si>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</si>
  <si>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</si>
  <si>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</si>
  <si>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</si>
  <si>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</si>
  <si>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</si>
  <si>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</si>
  <si>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</si>
  <si>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</si>
  <si>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</si>
  <si>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</si>
  <si>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</si>
  <si>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</si>
  <si>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</si>
  <si>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</si>
  <si>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</si>
  <si>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</si>
  <si>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</si>
  <si>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</si>
  <si>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</si>
  <si>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</si>
  <si>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</si>
  <si>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</si>
  <si>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</si>
  <si>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</si>
  <si>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</si>
  <si>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</si>
  <si>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</si>
  <si>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</si>
  <si>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</si>
  <si>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</si>
  <si>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</si>
  <si>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</si>
  <si>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</si>
  <si>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</si>
  <si>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</si>
  <si>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</si>
  <si>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</si>
  <si>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</si>
  <si>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</si>
  <si>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</si>
  <si>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</si>
  <si>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</si>
  <si>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</si>
  <si>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</si>
  <si>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</si>
  <si>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</si>
  <si>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</si>
  <si>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</si>
  <si>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</si>
  <si>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</si>
  <si>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</si>
  <si>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</si>
  <si>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</si>
  <si>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</si>
  <si>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</si>
  <si>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</si>
  <si>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</si>
  <si>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</si>
  <si>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</si>
  <si>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</si>
  <si>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</si>
  <si>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</si>
  <si>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</si>
  <si>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</si>
  <si>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</si>
  <si>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</si>
  <si>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</si>
  <si>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</si>
  <si>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</si>
  <si>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</si>
  <si>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</si>
  <si>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</si>
  <si>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</si>
  <si>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</si>
  <si>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</si>
  <si>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</si>
  <si>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</si>
  <si>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</si>
  <si>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</si>
  <si>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</si>
  <si>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</si>
  <si>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</si>
  <si>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</si>
  <si>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</si>
  <si>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</si>
  <si>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</si>
  <si>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</si>
  <si>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</si>
  <si>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</si>
  <si>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</si>
  <si>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</si>
  <si>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</si>
  <si>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</si>
  <si>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</si>
  <si>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</si>
  <si>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</si>
  <si>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</si>
  <si>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</si>
  <si>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</si>
  <si>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</si>
  <si>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</si>
  <si>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</si>
  <si>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</si>
  <si>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</si>
  <si>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</si>
  <si>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</si>
  <si>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</si>
  <si>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</si>
  <si>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</si>
  <si>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</si>
  <si>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</si>
  <si>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</si>
  <si>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</si>
  <si>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</si>
  <si>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</si>
  <si>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</si>
  <si>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</si>
  <si>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</si>
  <si>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</si>
  <si>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</si>
  <si>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</si>
  <si>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</si>
  <si>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</si>
  <si>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</si>
  <si>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</si>
  <si>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</si>
  <si>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</si>
  <si>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</si>
  <si>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</si>
  <si>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</si>
  <si>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</si>
  <si>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</si>
  <si>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</si>
  <si>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</si>
  <si>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</si>
  <si>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</si>
  <si>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</si>
  <si>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</si>
  <si>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</si>
  <si>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</si>
  <si>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</si>
  <si>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</si>
  <si>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</si>
  <si>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</si>
  <si>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</si>
  <si>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</si>
  <si>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</si>
  <si>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</si>
  <si>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</si>
  <si>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</si>
  <si>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</si>
  <si>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</si>
  <si>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</si>
  <si>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</si>
  <si>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</si>
  <si>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</si>
  <si>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</si>
  <si>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</si>
  <si>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</si>
  <si>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</si>
  <si>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</si>
  <si>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</si>
  <si>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</si>
  <si>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</si>
  <si>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</si>
  <si>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</si>
  <si>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</si>
  <si>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</si>
  <si>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</si>
  <si>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</si>
  <si>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</si>
  <si>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</si>
  <si>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</si>
  <si>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</si>
  <si>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</si>
  <si>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</si>
  <si>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</si>
  <si>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</si>
  <si>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</si>
  <si>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</si>
  <si>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</si>
  <si>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</si>
  <si>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</si>
  <si>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</si>
  <si>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</si>
  <si>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</si>
  <si>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</si>
  <si>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</si>
  <si>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</si>
  <si>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</si>
  <si>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</si>
  <si>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</si>
  <si>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</si>
  <si>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</si>
  <si>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</si>
  <si>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</si>
  <si>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</si>
  <si>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</si>
  <si>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</si>
  <si>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</si>
  <si>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</si>
  <si>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</si>
  <si>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</si>
  <si>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</si>
  <si>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</si>
  <si>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</si>
  <si>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</si>
  <si>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</si>
  <si>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</si>
  <si>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</si>
  <si>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</si>
  <si>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</si>
  <si>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</si>
  <si>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</si>
  <si>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</si>
  <si>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</si>
  <si>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</si>
  <si>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</si>
  <si>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</si>
  <si>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</si>
  <si>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</si>
  <si>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</si>
  <si>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</si>
  <si>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</si>
  <si>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</si>
  <si>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</si>
  <si>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</si>
  <si>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</si>
  <si>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</si>
  <si>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</si>
  <si>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</si>
  <si>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</si>
  <si>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</si>
  <si>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</si>
  <si>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</si>
  <si>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</si>
  <si>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</si>
  <si>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</si>
  <si>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</si>
  <si>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</si>
  <si>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</si>
  <si>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</si>
  <si>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</si>
  <si>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</si>
  <si>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</si>
  <si>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</si>
  <si>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</si>
  <si>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</si>
  <si>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</si>
  <si>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</si>
  <si>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</si>
  <si>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</si>
  <si>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</si>
  <si>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</si>
  <si>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</si>
  <si>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</si>
  <si>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</si>
  <si>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</si>
  <si>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</si>
  <si>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</si>
  <si>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</si>
  <si>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</si>
  <si>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</si>
  <si>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</si>
  <si>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</si>
  <si>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</si>
  <si>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</si>
  <si>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</si>
  <si>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</si>
  <si>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</si>
  <si>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</si>
  <si>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</si>
  <si>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</si>
  <si>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</si>
  <si>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</si>
  <si>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</si>
  <si>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</si>
  <si>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</si>
  <si>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</si>
  <si>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</si>
  <si>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</si>
  <si>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</si>
  <si>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</si>
  <si>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</si>
  <si>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</si>
  <si>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</si>
  <si>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</si>
  <si>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</si>
  <si>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</si>
  <si>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</si>
  <si>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</si>
  <si>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</si>
  <si>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</si>
  <si>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</si>
  <si>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</si>
  <si>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</si>
  <si>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</si>
  <si>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</si>
  <si>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</si>
  <si>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</si>
  <si>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</si>
  <si>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</si>
  <si>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</si>
  <si>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</si>
  <si>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</si>
  <si>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</si>
  <si>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</si>
  <si>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</si>
  <si>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</si>
  <si>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</si>
  <si>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</si>
  <si>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</si>
  <si>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</si>
  <si>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</si>
  <si>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</si>
  <si>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</si>
  <si>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</si>
  <si>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</si>
  <si>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</si>
  <si>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</si>
  <si>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</si>
  <si>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</si>
  <si>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</si>
  <si>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</si>
  <si>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</si>
  <si>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</si>
  <si>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</si>
  <si>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</si>
  <si>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</si>
  <si>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</si>
  <si>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</si>
  <si>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</si>
  <si>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</si>
  <si>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</si>
  <si>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</si>
  <si>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</si>
  <si>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</si>
  <si>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</si>
  <si>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</si>
  <si>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</si>
  <si>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</si>
  <si>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</si>
  <si>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</si>
  <si>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</si>
  <si>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</si>
  <si>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</si>
  <si>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</si>
  <si>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</si>
  <si>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</si>
  <si>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</si>
  <si>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</si>
  <si>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</si>
  <si>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</si>
  <si>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</si>
  <si>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</si>
  <si>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</si>
  <si>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</si>
  <si>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</si>
  <si>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</si>
  <si>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</si>
  <si>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</si>
  <si>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</si>
  <si>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</si>
  <si>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</si>
  <si>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</si>
  <si>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</si>
  <si>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</si>
  <si>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</si>
  <si>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</si>
  <si>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</si>
  <si>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</si>
  <si>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</si>
  <si>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</si>
  <si>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</si>
  <si>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</si>
  <si>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</si>
  <si>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</si>
  <si>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</si>
  <si>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</si>
  <si>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</si>
  <si>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</si>
  <si>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</si>
  <si>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</si>
  <si>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</si>
  <si>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</si>
  <si>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</si>
  <si>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</si>
  <si>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</si>
  <si>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</si>
  <si>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</si>
  <si>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</si>
  <si>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</si>
  <si>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</si>
  <si>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</si>
  <si>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</si>
  <si>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</si>
  <si>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</si>
  <si>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</si>
  <si>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</si>
  <si>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</si>
  <si>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</si>
  <si>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</si>
  <si>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</si>
  <si>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</si>
  <si>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</si>
  <si>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</si>
  <si>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</si>
  <si>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</si>
  <si>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</si>
  <si>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</si>
  <si>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</si>
  <si>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</si>
  <si>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</si>
  <si>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</si>
  <si>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</si>
  <si>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</si>
  <si>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</si>
  <si>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</si>
  <si>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</si>
  <si>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</si>
  <si>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</si>
  <si>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</si>
  <si>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</si>
  <si>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</si>
  <si>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</si>
  <si>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</si>
  <si>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</si>
  <si>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</si>
  <si>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</si>
  <si>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</si>
  <si>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</si>
  <si>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</si>
  <si>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</si>
  <si>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</si>
  <si>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</si>
  <si>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</si>
  <si>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</si>
  <si>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</si>
  <si>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</si>
  <si>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</si>
  <si>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</si>
  <si>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</si>
  <si>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</si>
  <si>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</si>
  <si>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</si>
  <si>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</si>
  <si>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</si>
  <si>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</si>
  <si>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</si>
  <si>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</si>
  <si>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</si>
  <si>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</si>
  <si>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</si>
  <si>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</si>
  <si>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</si>
  <si>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</si>
  <si>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</si>
  <si>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</si>
  <si>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</si>
  <si>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</si>
  <si>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</si>
  <si>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</si>
  <si>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</si>
  <si>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</si>
  <si>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</si>
  <si>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</si>
  <si>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</si>
  <si>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</si>
  <si>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</si>
  <si>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</si>
  <si>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</si>
  <si>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</si>
  <si>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</si>
  <si>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</si>
  <si>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</si>
  <si>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</si>
  <si>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</si>
  <si>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</si>
  <si>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</si>
  <si>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</si>
  <si>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</si>
  <si>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</si>
  <si>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</si>
  <si>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</si>
  <si>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</si>
  <si>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</si>
  <si>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</si>
  <si>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</si>
  <si>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</si>
  <si>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</si>
  <si>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</si>
  <si>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</si>
  <si>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</si>
  <si>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</si>
  <si>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</si>
  <si>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</si>
  <si>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</si>
  <si>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</si>
  <si>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</si>
  <si>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</si>
  <si>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</si>
  <si>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</si>
  <si>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</si>
  <si>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</si>
  <si>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</si>
  <si>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</si>
  <si>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</si>
  <si>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</si>
  <si>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</si>
  <si>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</si>
  <si>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</si>
  <si>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</si>
  <si>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</si>
  <si>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</si>
  <si>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</si>
  <si>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</si>
  <si>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</si>
  <si>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</si>
  <si>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</si>
  <si>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</si>
  <si>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</si>
  <si>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</si>
  <si>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</si>
  <si>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</si>
  <si>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</si>
  <si>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</si>
  <si>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</si>
  <si>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</si>
  <si>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</si>
  <si>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</si>
  <si>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</si>
  <si>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</si>
  <si>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</si>
  <si>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</si>
  <si>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</si>
  <si>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</si>
  <si>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</si>
  <si>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</si>
  <si>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</si>
  <si>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</si>
  <si>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</si>
  <si>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</si>
  <si>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</si>
  <si>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</si>
  <si>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</si>
  <si>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</si>
  <si>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</si>
  <si>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</si>
  <si>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</si>
  <si>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</si>
  <si>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</si>
  <si>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</si>
  <si>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</si>
  <si>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</si>
  <si>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</si>
  <si>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</si>
  <si>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</si>
  <si>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</si>
  <si>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</si>
  <si>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</si>
  <si>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</si>
  <si>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</si>
  <si>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</si>
  <si>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</si>
  <si>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</si>
  <si>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</si>
  <si>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</si>
  <si>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</si>
  <si>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</si>
  <si>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</si>
  <si>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</si>
  <si>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</si>
  <si>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</si>
  <si>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</si>
  <si>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</si>
  <si>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</si>
  <si>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</si>
  <si>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</si>
  <si>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</si>
  <si>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</si>
  <si>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</si>
  <si>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</si>
  <si>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</si>
  <si>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</si>
  <si>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</si>
  <si>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</si>
  <si>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</si>
  <si>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</si>
  <si>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</si>
  <si>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</si>
  <si>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</si>
  <si>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</si>
  <si>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</si>
  <si>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</si>
  <si>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</si>
  <si>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</si>
  <si>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</si>
  <si>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</si>
  <si>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</si>
  <si>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</si>
  <si>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</si>
  <si>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</si>
  <si>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</si>
  <si>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</si>
  <si>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</si>
  <si>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</si>
  <si>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</si>
  <si>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</si>
  <si>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</si>
  <si>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</si>
  <si>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</si>
  <si>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</si>
  <si>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</si>
  <si>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</si>
  <si>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</si>
  <si>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</si>
  <si>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</si>
  <si>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</si>
  <si>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</si>
  <si>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</si>
  <si>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</si>
  <si>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</si>
  <si>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</si>
  <si>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</si>
  <si>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</si>
  <si>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</si>
  <si>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</si>
  <si>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</si>
  <si>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</si>
  <si>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</si>
  <si>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</si>
  <si>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</si>
  <si>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</si>
  <si>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</si>
  <si>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</si>
  <si>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</si>
  <si>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</si>
  <si>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</si>
  <si>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</si>
  <si>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</si>
  <si>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</si>
  <si>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</si>
  <si>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</si>
  <si>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</si>
  <si>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</si>
  <si>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</si>
  <si>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</si>
  <si>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</si>
  <si>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</si>
  <si>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</si>
  <si>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</si>
  <si>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</si>
  <si>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</si>
  <si>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</si>
  <si>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</si>
  <si>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</si>
  <si>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</si>
  <si>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</si>
  <si>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</si>
  <si>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</si>
  <si>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</si>
  <si>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</si>
  <si>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</si>
  <si>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</si>
  <si>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</si>
  <si>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</si>
  <si>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</si>
  <si>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</si>
  <si>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</si>
  <si>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</si>
  <si>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</si>
  <si>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</si>
  <si>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</si>
  <si>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</si>
  <si>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</si>
  <si>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</si>
  <si>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</si>
  <si>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</si>
  <si>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</si>
  <si>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</si>
  <si>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</si>
  <si>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</si>
  <si>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</si>
  <si>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</si>
  <si>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</si>
  <si>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</si>
  <si>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</si>
  <si>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</si>
  <si>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</si>
  <si>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</si>
  <si>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</si>
  <si>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</si>
  <si>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</si>
  <si>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</si>
  <si>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</si>
  <si>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</si>
  <si>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</si>
  <si>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</si>
  <si>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</si>
  <si>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</si>
  <si>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</si>
  <si>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</si>
  <si>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</si>
  <si>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</si>
  <si>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</si>
  <si>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</si>
  <si>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</si>
  <si>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</si>
  <si>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</si>
  <si>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</si>
  <si>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</si>
  <si>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</si>
  <si>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</si>
  <si>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</si>
  <si>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</si>
  <si>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</si>
  <si>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</si>
  <si>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</si>
  <si>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</si>
  <si>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</si>
  <si>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</si>
  <si>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</si>
  <si>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</si>
  <si>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</si>
  <si>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</si>
  <si>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</si>
  <si>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</si>
  <si>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</si>
  <si>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</si>
  <si>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</si>
  <si>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</si>
  <si>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</si>
  <si>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</si>
  <si>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</si>
  <si>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</si>
  <si>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</si>
  <si>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</si>
  <si>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</si>
  <si>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</si>
  <si>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</si>
  <si>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</si>
  <si>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</si>
  <si>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</si>
  <si>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</si>
  <si>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</si>
  <si>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</si>
  <si>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</si>
  <si>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</si>
  <si>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</si>
  <si>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</si>
  <si>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</si>
  <si>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</si>
  <si>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</si>
  <si>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</si>
  <si>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</si>
  <si>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</si>
  <si>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</si>
  <si>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</si>
  <si>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</si>
  <si>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</si>
  <si>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</si>
  <si>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</si>
  <si>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</si>
  <si>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</si>
  <si>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</si>
  <si>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</si>
  <si>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</si>
  <si>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</si>
  <si>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</si>
  <si>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</si>
  <si>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</si>
  <si>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</si>
  <si>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</si>
  <si>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</si>
  <si>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</si>
  <si>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</si>
  <si>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</si>
  <si>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</si>
  <si>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</si>
  <si>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</si>
  <si>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</si>
  <si>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</si>
  <si>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</si>
  <si>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</si>
  <si>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</si>
  <si>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</si>
  <si>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</si>
  <si>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</si>
  <si>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</si>
  <si>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</si>
  <si>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</si>
  <si>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</si>
  <si>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</si>
  <si>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</si>
  <si>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</si>
  <si>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</si>
  <si>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</si>
  <si>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</si>
  <si>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</si>
  <si>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</si>
  <si>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</si>
  <si>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</si>
  <si>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</si>
  <si>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</si>
  <si>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</si>
  <si>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</si>
  <si>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</si>
  <si>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</si>
  <si>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</si>
  <si>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</si>
  <si>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</si>
  <si>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</si>
  <si>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</si>
  <si>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</si>
  <si>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</si>
  <si>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</si>
  <si>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</si>
  <si>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</si>
  <si>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</si>
  <si>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</si>
  <si>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</si>
  <si>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</si>
  <si>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</si>
  <si>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</si>
  <si>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</si>
  <si>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</si>
  <si>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</si>
  <si>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</si>
  <si>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</si>
  <si>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</si>
  <si>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</si>
  <si>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</si>
  <si>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</si>
  <si>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</si>
  <si>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</si>
  <si>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</si>
  <si>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</si>
  <si>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</si>
  <si>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</si>
  <si>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</si>
  <si>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</si>
  <si>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</si>
  <si>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</si>
  <si>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</si>
  <si>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</si>
  <si>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</si>
  <si>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</si>
  <si>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</si>
  <si>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</si>
  <si>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</si>
  <si>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</si>
  <si>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</si>
  <si>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</si>
  <si>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</si>
  <si>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</si>
  <si>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</si>
  <si>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</si>
  <si>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</si>
  <si>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</si>
  <si>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</si>
  <si>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</si>
  <si>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</si>
  <si>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</si>
  <si>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</si>
  <si>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</si>
  <si>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</si>
  <si>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</si>
  <si>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</si>
  <si>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</si>
  <si>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</si>
  <si>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</si>
  <si>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</si>
  <si>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</si>
  <si>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</si>
  <si>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</si>
  <si>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</si>
  <si>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</si>
  <si>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</si>
  <si>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</si>
  <si>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</si>
  <si>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</si>
  <si>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</si>
  <si>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</si>
  <si>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</si>
  <si>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</si>
  <si>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</si>
  <si>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</si>
  <si>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</si>
  <si>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</si>
  <si>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</si>
  <si>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</si>
  <si>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</si>
  <si>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</si>
  <si>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</si>
  <si>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</si>
  <si>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</si>
  <si>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</si>
  <si>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</si>
  <si>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</si>
  <si>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</si>
  <si>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</si>
  <si>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</si>
  <si>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</si>
  <si>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</si>
  <si>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</si>
  <si>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</si>
  <si>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</si>
  <si>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</si>
  <si>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</si>
  <si>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</si>
  <si>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</si>
  <si>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</si>
  <si>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</si>
  <si>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</si>
  <si>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</si>
  <si>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</si>
  <si>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</si>
  <si>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</si>
  <si>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</si>
  <si>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</si>
  <si>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</si>
  <si>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</si>
  <si>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</si>
  <si>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</si>
  <si>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</si>
  <si>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</si>
  <si>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</si>
  <si>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</si>
  <si>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</si>
  <si>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</si>
  <si>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</si>
  <si>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</si>
  <si>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</si>
  <si>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</si>
  <si>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</si>
  <si>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</si>
  <si>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</si>
  <si>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</si>
  <si>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</si>
  <si>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</si>
  <si>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</si>
  <si>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</si>
  <si>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</si>
  <si>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</si>
  <si>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</si>
  <si>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</si>
  <si>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</si>
  <si>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</si>
  <si>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</si>
  <si>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</si>
  <si>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</si>
  <si>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</si>
  <si>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</si>
  <si>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</si>
  <si>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</si>
  <si>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</si>
  <si>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</si>
  <si>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</si>
  <si>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</si>
  <si>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</si>
  <si>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</si>
  <si>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</si>
  <si>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</si>
  <si>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</si>
  <si>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</si>
  <si>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</si>
  <si>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</si>
  <si>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</si>
  <si>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</si>
  <si>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</si>
  <si>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</si>
  <si>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</si>
  <si>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</si>
  <si>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</si>
  <si>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</si>
  <si>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</si>
  <si>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</si>
  <si>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</si>
  <si>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</si>
  <si>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</si>
  <si>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</si>
  <si>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</si>
  <si>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</si>
  <si>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</si>
  <si>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</si>
  <si>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</si>
  <si>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</si>
  <si>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</si>
  <si>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</si>
  <si>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</si>
  <si>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</si>
  <si>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</si>
  <si>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</si>
  <si>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</si>
  <si>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</si>
  <si>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</si>
  <si>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</si>
  <si>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</si>
  <si>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</si>
  <si>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</si>
  <si>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</si>
  <si>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</si>
  <si>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</si>
  <si>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</si>
  <si>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</si>
  <si>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</si>
  <si>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</si>
  <si>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</si>
  <si>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</si>
  <si>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</si>
  <si>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</si>
  <si>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</si>
  <si>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</si>
  <si>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</si>
  <si>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</si>
  <si>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</si>
  <si>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</si>
  <si>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</si>
  <si>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</si>
  <si>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</si>
  <si>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</si>
  <si>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</si>
  <si>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</si>
  <si>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</si>
  <si>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</si>
  <si>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</si>
  <si>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</si>
  <si>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</si>
  <si>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</si>
  <si>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</si>
  <si>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</si>
  <si>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</si>
  <si>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</si>
  <si>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</si>
  <si>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</si>
  <si>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</si>
  <si>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</si>
  <si>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</si>
  <si>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</si>
  <si>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</si>
  <si>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</si>
  <si>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</si>
  <si>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</si>
  <si>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</si>
  <si>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</si>
  <si>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</si>
  <si>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</si>
  <si>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</si>
  <si>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</si>
  <si>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</si>
  <si>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</si>
  <si>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</si>
  <si>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</si>
  <si>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</si>
  <si>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</si>
  <si>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</si>
  <si>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</si>
  <si>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</si>
  <si>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</si>
  <si>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</si>
  <si>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</si>
  <si>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</si>
  <si>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</si>
  <si>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</si>
  <si>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</si>
  <si>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</si>
  <si>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</si>
  <si>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</si>
  <si>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</si>
  <si>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</si>
  <si>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</si>
  <si>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</si>
  <si>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</si>
  <si>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</si>
  <si>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</si>
  <si>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</si>
  <si>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</si>
  <si>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</si>
  <si>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</si>
  <si>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</si>
  <si>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</si>
  <si>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</si>
  <si>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</si>
  <si>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</si>
  <si>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</si>
  <si>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</si>
  <si>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</si>
  <si>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</si>
  <si>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</si>
  <si>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</si>
  <si>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</si>
  <si>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</si>
  <si>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</si>
  <si>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</si>
  <si>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</si>
  <si>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</si>
  <si>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</si>
  <si>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</si>
  <si>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</si>
  <si>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</si>
  <si>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</si>
  <si>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</si>
  <si>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</si>
  <si>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</si>
  <si>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</si>
  <si>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</si>
  <si>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</si>
  <si>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</si>
  <si>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</si>
  <si>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</si>
  <si>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</si>
  <si>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</si>
  <si>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</si>
  <si>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</si>
  <si>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</si>
  <si>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</si>
  <si>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</si>
  <si>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</si>
  <si>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</si>
  <si>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</si>
  <si>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</si>
  <si>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</si>
  <si>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</si>
  <si>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</si>
  <si>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</si>
  <si>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</si>
  <si>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</si>
  <si>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</si>
  <si>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</si>
  <si>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</si>
  <si>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</si>
  <si>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</si>
  <si>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</si>
  <si>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</si>
  <si>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</si>
  <si>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</si>
  <si>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</si>
  <si>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</si>
  <si>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</si>
  <si>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</si>
  <si>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</si>
  <si>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</si>
  <si>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</si>
  <si>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</si>
  <si>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</si>
  <si>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</si>
  <si>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</si>
  <si>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</si>
  <si>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</si>
  <si>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</si>
  <si>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</si>
  <si>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</si>
  <si>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</si>
  <si>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</si>
  <si>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</si>
  <si>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</si>
  <si>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</si>
  <si>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</si>
  <si>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</si>
  <si>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</si>
  <si>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</si>
  <si>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</si>
  <si>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</si>
  <si>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</si>
  <si>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</si>
  <si>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</si>
  <si>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</si>
  <si>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</si>
  <si>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</si>
  <si>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</si>
  <si>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</si>
  <si>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</si>
  <si>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</si>
  <si>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</si>
  <si>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</si>
  <si>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</si>
  <si>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</si>
  <si>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</si>
  <si>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</si>
  <si>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</si>
  <si>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</si>
  <si>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</si>
  <si>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</si>
  <si>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</si>
  <si>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</si>
  <si>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</si>
  <si>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</si>
  <si>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</si>
  <si>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</si>
  <si>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</si>
  <si>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</si>
  <si>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</si>
  <si>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</si>
  <si>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</si>
  <si>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</si>
  <si>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</si>
  <si>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</si>
  <si>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</si>
  <si>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</si>
  <si>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</si>
  <si>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</si>
  <si>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</si>
  <si>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</si>
  <si>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</si>
  <si>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</si>
  <si>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</si>
  <si>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</si>
  <si>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</si>
  <si>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</si>
  <si>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</si>
  <si>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</si>
  <si>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</si>
  <si>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</si>
  <si>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</si>
  <si>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</si>
  <si>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</si>
  <si>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</si>
  <si>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</si>
  <si>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</si>
  <si>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</si>
  <si>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</si>
  <si>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</si>
  <si>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</si>
  <si>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</si>
  <si>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</si>
  <si>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</si>
  <si>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</si>
  <si>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</si>
  <si>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</si>
  <si>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</si>
  <si>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</si>
  <si>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</si>
  <si>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</si>
  <si>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</si>
  <si>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</si>
  <si>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</si>
  <si>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</si>
  <si>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</si>
  <si>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</si>
  <si>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</si>
  <si>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</si>
  <si>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</si>
  <si>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</si>
  <si>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</si>
  <si>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</si>
  <si>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</si>
  <si>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</si>
  <si>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</si>
  <si>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</si>
  <si>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</si>
  <si>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</si>
  <si>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</si>
  <si>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</si>
  <si>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</si>
  <si>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</si>
  <si>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</si>
  <si>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</si>
  <si>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</si>
  <si>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</si>
  <si>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</si>
  <si>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</si>
  <si>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</si>
  <si>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</si>
  <si>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</si>
  <si>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</si>
  <si>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</si>
  <si>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</si>
  <si>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</si>
  <si>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</si>
  <si>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</si>
  <si>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</si>
  <si>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</si>
  <si>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</si>
  <si>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</si>
  <si>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</si>
  <si>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</si>
  <si>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</si>
  <si>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</si>
  <si>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</si>
  <si>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</si>
  <si>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</si>
  <si>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</si>
  <si>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</si>
  <si>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</si>
  <si>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</si>
  <si>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</si>
  <si>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</si>
  <si>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</si>
  <si>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</si>
  <si>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</si>
  <si>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</si>
  <si>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</si>
  <si>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</si>
  <si>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</si>
  <si>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</si>
  <si>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</si>
  <si>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</si>
  <si>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</si>
  <si>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</si>
  <si>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</si>
  <si>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</si>
  <si>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</si>
  <si>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</si>
  <si>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</si>
  <si>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</si>
  <si>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</si>
  <si>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</si>
  <si>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</si>
  <si>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</si>
  <si>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</si>
  <si>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</si>
  <si>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</si>
  <si>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</si>
  <si>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</si>
  <si>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</si>
  <si>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</si>
  <si>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</si>
  <si>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</si>
  <si>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</si>
  <si>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</si>
  <si>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</si>
  <si>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</si>
  <si>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</si>
  <si>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</si>
  <si>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</si>
  <si>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</si>
  <si>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</si>
  <si>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</si>
  <si>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</si>
  <si>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</si>
  <si>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</si>
  <si>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</si>
  <si>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</si>
  <si>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</si>
  <si>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</si>
  <si>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</si>
  <si>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</si>
  <si>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</si>
  <si>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</si>
  <si>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</si>
  <si>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</si>
  <si>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</si>
  <si>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</si>
  <si>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</si>
  <si>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</si>
  <si>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</si>
  <si>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</si>
  <si>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</si>
  <si>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</si>
  <si>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</si>
  <si>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</si>
  <si>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</si>
  <si>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</si>
  <si>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</si>
  <si>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</si>
  <si>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</si>
  <si>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</si>
  <si>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</si>
  <si>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</si>
  <si>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</si>
  <si>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</si>
  <si>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</si>
  <si>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</si>
  <si>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</si>
  <si>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</si>
  <si>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</si>
  <si>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</si>
  <si>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</si>
  <si>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</si>
  <si>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</si>
  <si>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</si>
  <si>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</si>
  <si>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</si>
  <si>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</si>
  <si>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</si>
  <si>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</si>
  <si>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</si>
  <si>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</si>
  <si>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</si>
  <si>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</si>
  <si>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</si>
  <si>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</si>
  <si>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</si>
  <si>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</si>
  <si>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</si>
  <si>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</si>
  <si>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</si>
  <si>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</si>
  <si>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</si>
  <si>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</si>
  <si>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</si>
  <si>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</si>
  <si>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</si>
  <si>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</si>
  <si>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</si>
  <si>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</si>
  <si>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</si>
  <si>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</si>
  <si>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</si>
  <si>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</si>
  <si>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</si>
  <si>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</si>
  <si>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</si>
  <si>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</si>
  <si>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</si>
  <si>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</si>
  <si>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</si>
  <si>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</si>
  <si>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</si>
  <si>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</si>
  <si>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</si>
  <si>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</si>
  <si>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</si>
  <si>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</si>
  <si>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</si>
  <si>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</si>
  <si>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</si>
  <si>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</si>
  <si>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</si>
  <si>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</si>
  <si>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</si>
  <si>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</si>
  <si>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</si>
  <si>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</si>
  <si>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</si>
  <si>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</si>
  <si>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</si>
  <si>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</si>
  <si>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</si>
  <si>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</si>
  <si>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</si>
  <si>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</si>
  <si>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</si>
  <si>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</si>
  <si>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</si>
  <si>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</si>
  <si>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</si>
  <si>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</si>
  <si>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</si>
  <si>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</si>
  <si>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</si>
  <si>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</si>
  <si>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</si>
  <si>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</si>
  <si>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</si>
  <si>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</si>
  <si>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</si>
  <si>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</si>
  <si>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</si>
  <si>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</si>
  <si>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</si>
  <si>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</si>
  <si>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</si>
  <si>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</si>
  <si>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</si>
  <si>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</si>
  <si>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</si>
  <si>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</si>
  <si>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</si>
  <si>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</si>
  <si>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</si>
  <si>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</si>
  <si>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</si>
  <si>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</si>
  <si>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</si>
  <si>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</si>
  <si>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</si>
  <si>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</si>
  <si>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</si>
  <si>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</si>
  <si>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</si>
  <si>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</si>
  <si>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</si>
  <si>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</si>
  <si>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</si>
  <si>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</si>
  <si>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</si>
  <si>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</si>
  <si>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</si>
  <si>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</si>
  <si>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</si>
  <si>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</si>
  <si>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</si>
  <si>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</si>
  <si>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</si>
  <si>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</si>
  <si>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</si>
  <si>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</si>
  <si>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</si>
  <si>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</si>
  <si>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</si>
  <si>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</si>
  <si>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</si>
  <si>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</si>
  <si>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</si>
  <si>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</si>
  <si>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</si>
  <si>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</si>
  <si>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</si>
  <si>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</si>
  <si>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</si>
  <si>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</si>
  <si>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</si>
  <si>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</si>
  <si>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</si>
  <si>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</si>
  <si>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</si>
  <si>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</si>
  <si>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</si>
  <si>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</si>
  <si>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</si>
  <si>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</si>
  <si>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</si>
  <si>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</si>
  <si>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</si>
  <si>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</si>
  <si>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</si>
  <si>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</si>
  <si>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</si>
  <si>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</si>
  <si>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</si>
  <si>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</si>
  <si>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</si>
  <si>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</si>
  <si>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</si>
  <si>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</si>
  <si>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</si>
  <si>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</si>
  <si>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</si>
  <si>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</si>
  <si>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</si>
  <si>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</si>
  <si>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</si>
  <si>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</si>
  <si>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</si>
  <si>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</si>
  <si>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</si>
  <si>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</si>
  <si>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</si>
  <si>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</si>
  <si>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</si>
  <si>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</si>
  <si>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</si>
  <si>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</si>
  <si>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</si>
  <si>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</si>
  <si>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</si>
  <si>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</si>
  <si>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</si>
  <si>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</si>
  <si>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</si>
  <si>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</si>
  <si>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</si>
  <si>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</si>
  <si>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</si>
  <si>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</si>
  <si>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</si>
  <si>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</si>
  <si>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</si>
  <si>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</si>
  <si>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</si>
  <si>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</si>
  <si>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</si>
  <si>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</si>
  <si>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</si>
  <si>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</si>
  <si>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</si>
  <si>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</si>
  <si>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</si>
  <si>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</si>
  <si>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</si>
  <si>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</si>
  <si>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</si>
  <si>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</si>
  <si>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</si>
  <si>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</si>
  <si>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</si>
  <si>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</si>
  <si>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</si>
  <si>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</si>
  <si>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</si>
  <si>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</si>
  <si>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</si>
  <si>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</si>
  <si>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</si>
  <si>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</si>
  <si>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</si>
  <si>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</si>
  <si>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</si>
  <si>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</si>
  <si>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</si>
  <si>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</si>
  <si>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</si>
  <si>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</si>
  <si>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</si>
  <si>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</si>
  <si>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</si>
  <si>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</si>
  <si>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</si>
  <si>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</si>
  <si>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</si>
  <si>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</si>
  <si>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</si>
  <si>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</si>
  <si>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</si>
  <si>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</si>
  <si>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</si>
  <si>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</si>
  <si>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</si>
  <si>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</si>
  <si>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</si>
  <si>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</si>
  <si>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</si>
  <si>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</si>
  <si>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</si>
  <si>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</si>
  <si>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</si>
  <si>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</si>
  <si>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</si>
  <si>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</si>
  <si>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</si>
  <si>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</si>
  <si>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</si>
  <si>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</si>
  <si>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</si>
  <si>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</si>
  <si>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</si>
  <si>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</si>
  <si>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</si>
  <si>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</si>
  <si>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</si>
  <si>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</si>
  <si>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</si>
  <si>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</si>
  <si>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</si>
  <si>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</si>
  <si>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</si>
  <si>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</si>
  <si>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</si>
  <si>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</si>
  <si>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</si>
  <si>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</si>
  <si>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</si>
  <si>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</si>
  <si>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</si>
  <si>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</si>
  <si>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</si>
  <si>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</si>
  <si>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</si>
  <si>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</si>
  <si>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</si>
  <si>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</si>
  <si>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</si>
  <si>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</si>
  <si>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</si>
  <si>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</si>
  <si>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</si>
  <si>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</si>
  <si>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</si>
  <si>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</si>
  <si>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</si>
  <si>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</si>
  <si>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</si>
  <si>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</si>
  <si>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</si>
  <si>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</si>
  <si>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</si>
  <si>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</si>
  <si>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</si>
  <si>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</si>
  <si>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</si>
  <si>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</si>
  <si>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</si>
  <si>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</si>
  <si>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</si>
  <si>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</si>
  <si>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</si>
  <si>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</si>
  <si>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</si>
  <si>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</si>
  <si>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</si>
  <si>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</si>
  <si>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</si>
  <si>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</si>
  <si>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</si>
  <si>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</si>
  <si>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</si>
  <si>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</si>
  <si>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</si>
  <si>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</si>
  <si>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</si>
  <si>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</si>
  <si>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</si>
  <si>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</si>
  <si>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</si>
  <si>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</si>
  <si>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</si>
  <si>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</si>
  <si>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</si>
  <si>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</si>
  <si>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</si>
  <si>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</si>
  <si>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</si>
  <si>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</si>
  <si>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</si>
  <si>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</si>
  <si>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</si>
  <si>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</si>
  <si>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</si>
  <si>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</si>
  <si>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</si>
  <si>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</si>
  <si>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</si>
  <si>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</si>
  <si>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</si>
  <si>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</si>
  <si>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</si>
  <si>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</si>
  <si>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</si>
  <si>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</si>
  <si>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</si>
  <si>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</si>
  <si>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</si>
  <si>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</si>
  <si>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</si>
  <si>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</si>
  <si>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</si>
  <si>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</si>
  <si>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</si>
  <si>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</si>
  <si>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</si>
  <si>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</si>
  <si>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</si>
  <si>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</si>
  <si>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</si>
  <si>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</si>
  <si>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</si>
  <si>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</si>
  <si>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</si>
  <si>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</si>
  <si>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</si>
  <si>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</si>
  <si>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</si>
  <si>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</si>
  <si>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</si>
  <si>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</si>
  <si>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</si>
  <si>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</si>
  <si>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</si>
  <si>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</si>
  <si>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</si>
  <si>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</si>
  <si>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</si>
  <si>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</si>
  <si>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</si>
  <si>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</si>
  <si>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</si>
  <si>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</si>
  <si>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</si>
  <si>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</si>
  <si>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</si>
  <si>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</si>
  <si>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</si>
  <si>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</si>
  <si>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</si>
  <si>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</si>
  <si>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</si>
  <si>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</si>
  <si>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</si>
  <si>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</si>
  <si>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</si>
  <si>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</si>
  <si>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</si>
  <si>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</si>
  <si>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</si>
  <si>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</si>
  <si>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</si>
  <si>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</si>
  <si>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</si>
  <si>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</si>
  <si>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</si>
  <si>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</si>
  <si>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</si>
  <si>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</si>
  <si>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</si>
  <si>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</si>
  <si>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</si>
  <si>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</si>
  <si>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</si>
  <si>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</si>
  <si>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</si>
  <si>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</si>
  <si>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</si>
  <si>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</si>
  <si>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</si>
  <si>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</si>
  <si>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</si>
  <si>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</si>
  <si>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</si>
  <si>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</si>
  <si>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</si>
  <si>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</si>
  <si>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</si>
  <si>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</si>
  <si>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</si>
  <si>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</si>
  <si>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</si>
  <si>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</si>
  <si>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</si>
  <si>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</si>
  <si>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</si>
  <si>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</si>
  <si>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</si>
  <si>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</si>
  <si>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</si>
  <si>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</si>
  <si>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</si>
  <si>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</si>
  <si>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</si>
  <si>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</si>
  <si>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</si>
  <si>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</si>
  <si>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</si>
  <si>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</si>
  <si>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</si>
  <si>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</si>
  <si>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</si>
  <si>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</si>
  <si>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</si>
  <si>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</si>
  <si>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</si>
  <si>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</si>
  <si>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</si>
  <si>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</si>
  <si>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</si>
  <si>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</si>
  <si>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</si>
  <si>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</si>
  <si>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</si>
  <si>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</si>
  <si>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</si>
  <si>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</si>
  <si>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</si>
  <si>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</si>
  <si>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</si>
  <si>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</si>
  <si>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</si>
  <si>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</si>
  <si>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</si>
  <si>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</si>
  <si>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</si>
  <si>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</si>
  <si>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</si>
  <si>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</si>
  <si>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</si>
  <si>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</si>
  <si>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</si>
  <si>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</si>
  <si>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</si>
  <si>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</si>
  <si>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</si>
  <si>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</si>
  <si>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</si>
  <si>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</si>
  <si>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</si>
  <si>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</si>
  <si>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</si>
  <si>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</si>
  <si>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</si>
  <si>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</si>
  <si>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</si>
  <si>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</si>
  <si>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</si>
  <si>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</si>
  <si>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</si>
  <si>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</si>
  <si>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</si>
  <si>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</si>
  <si>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</si>
  <si>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</si>
  <si>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</si>
  <si>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</si>
  <si>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</si>
  <si>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</si>
  <si>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</si>
  <si>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</si>
  <si>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</si>
  <si>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</si>
  <si>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</si>
  <si>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</si>
  <si>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</si>
  <si>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</si>
  <si>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</si>
  <si>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</si>
  <si>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</si>
  <si>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</si>
  <si>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</si>
  <si>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</si>
  <si>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</si>
  <si>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</si>
  <si>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</si>
  <si>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</si>
  <si>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</si>
  <si>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</si>
  <si>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</si>
  <si>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</si>
  <si>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</si>
  <si>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</si>
  <si>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</si>
  <si>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</si>
  <si>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</si>
  <si>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</si>
  <si>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</si>
  <si>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</si>
  <si>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</si>
  <si>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</si>
  <si>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</si>
  <si>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</si>
  <si>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</si>
  <si>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</si>
  <si>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</si>
  <si>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</si>
  <si>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</si>
  <si>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</si>
  <si>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</si>
  <si>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</si>
  <si>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</si>
  <si>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</si>
  <si>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</si>
  <si>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</si>
  <si>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</si>
  <si>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</si>
  <si>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</si>
  <si>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</si>
  <si>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</si>
  <si>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</si>
  <si>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</si>
  <si>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</si>
  <si>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</si>
  <si>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</si>
  <si>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</si>
  <si>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</si>
  <si>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</si>
  <si>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</si>
  <si>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</si>
  <si>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</si>
  <si>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</si>
  <si>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</si>
  <si>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</si>
  <si>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</si>
  <si>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</si>
  <si>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</si>
  <si>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</si>
  <si>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</si>
  <si>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</si>
  <si>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</si>
  <si>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</si>
  <si>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</si>
  <si>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</si>
  <si>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</si>
  <si>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</si>
  <si>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</si>
  <si>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</si>
  <si>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</si>
  <si>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</si>
  <si>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</si>
  <si>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</si>
  <si>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</si>
  <si>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</si>
  <si>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</si>
  <si>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</si>
  <si>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</si>
  <si>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</si>
  <si>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</si>
  <si>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</si>
  <si>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</si>
  <si>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</si>
  <si>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</si>
  <si>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</si>
  <si>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</si>
  <si>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</si>
  <si>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</si>
  <si>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</si>
  <si>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</si>
  <si>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</si>
  <si>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</si>
  <si>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</si>
  <si>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</si>
  <si>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</si>
  <si>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</si>
  <si>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</si>
  <si>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</si>
  <si>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</si>
  <si>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</si>
  <si>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</si>
  <si>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</si>
  <si>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</si>
  <si>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</si>
  <si>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</si>
  <si>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</si>
  <si>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</si>
  <si>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</si>
  <si>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</si>
  <si>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</si>
  <si>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</si>
  <si>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</si>
  <si>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</si>
  <si>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</si>
  <si>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</si>
  <si>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</si>
  <si>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</si>
  <si>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</si>
  <si>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</si>
  <si>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</si>
  <si>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</si>
  <si>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</si>
  <si>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</si>
  <si>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</si>
  <si>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</si>
  <si>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</si>
  <si>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</si>
  <si>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</si>
  <si>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</si>
  <si>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</si>
  <si>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</si>
  <si>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</si>
  <si>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</si>
  <si>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</si>
  <si>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</si>
  <si>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</si>
  <si>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</si>
  <si>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</si>
  <si>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</si>
  <si>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</si>
  <si>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</si>
  <si>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</si>
  <si>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</si>
  <si>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</si>
  <si>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</si>
  <si>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</si>
  <si>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</si>
  <si>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</si>
  <si>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</si>
  <si>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</si>
  <si>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</si>
  <si>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</si>
  <si>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</si>
  <si>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</si>
  <si>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</si>
  <si>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</si>
  <si>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</si>
  <si>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</si>
  <si>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</si>
  <si>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</si>
  <si>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</si>
  <si>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</si>
  <si>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</si>
  <si>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</si>
  <si>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</si>
  <si>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</si>
  <si>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</si>
  <si>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</si>
  <si>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</si>
  <si>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</si>
  <si>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</si>
  <si>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</si>
  <si>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</si>
  <si>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</si>
  <si>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</si>
  <si>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</si>
  <si>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</si>
  <si>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</si>
  <si>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</si>
  <si>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</si>
  <si>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</si>
  <si>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</si>
  <si>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</si>
  <si>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</si>
  <si>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</si>
  <si>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</si>
  <si>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</si>
  <si>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</si>
  <si>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</si>
  <si>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</si>
  <si>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</si>
  <si>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</si>
  <si>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</si>
  <si>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</si>
  <si>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</si>
  <si>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</si>
  <si>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</si>
  <si>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</si>
  <si>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</si>
  <si>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</si>
  <si>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</si>
  <si>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</si>
  <si>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</si>
  <si>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</si>
  <si>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</si>
  <si>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</si>
  <si>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</si>
  <si>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</si>
  <si>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</si>
  <si>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</si>
  <si>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</si>
  <si>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</si>
  <si>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</si>
  <si>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</si>
  <si>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</si>
  <si>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</si>
  <si>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</si>
  <si>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</si>
  <si>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</si>
  <si>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</si>
  <si>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</si>
  <si>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</si>
  <si>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</si>
  <si>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</si>
  <si>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</si>
  <si>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</si>
  <si>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</si>
  <si>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</si>
  <si>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</si>
  <si>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</si>
  <si>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</si>
  <si>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</si>
  <si>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</si>
  <si>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</si>
  <si>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</si>
  <si>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</si>
  <si>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</si>
  <si>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</si>
  <si>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</si>
  <si>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</si>
  <si>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</si>
  <si>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</si>
  <si>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</si>
  <si>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</si>
  <si>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</si>
  <si>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</si>
  <si>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</si>
  <si>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</si>
  <si>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</si>
  <si>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</si>
  <si>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</si>
  <si>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</si>
  <si>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</si>
  <si>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</si>
  <si>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</si>
  <si>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</si>
  <si>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</si>
  <si>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</si>
  <si>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</si>
  <si>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</si>
  <si>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</si>
  <si>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</si>
  <si>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</si>
  <si>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</si>
  <si>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</si>
  <si>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</si>
  <si>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</si>
  <si>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</si>
  <si>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</si>
  <si>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</si>
  <si>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</si>
  <si>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</si>
  <si>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</si>
  <si>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</si>
  <si>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</si>
  <si>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</si>
  <si>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</si>
  <si>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</si>
  <si>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</si>
  <si>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</si>
  <si>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</si>
  <si>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</si>
  <si>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</si>
  <si>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</si>
  <si>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</si>
  <si>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</si>
  <si>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</si>
  <si>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</si>
  <si>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</si>
  <si>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</si>
  <si>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</si>
  <si>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</si>
  <si>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</si>
  <si>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</si>
  <si>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</si>
  <si>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</si>
  <si>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</si>
  <si>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</si>
  <si>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</si>
  <si>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</si>
  <si>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</si>
  <si>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</si>
  <si>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</si>
  <si>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</si>
  <si>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</si>
  <si>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</si>
  <si>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</si>
  <si>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</si>
  <si>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</si>
  <si>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</si>
  <si>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</si>
  <si>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</si>
  <si>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</si>
  <si>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</si>
  <si>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</si>
  <si>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</si>
  <si>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</si>
  <si>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</si>
  <si>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</si>
  <si>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</si>
  <si>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</si>
  <si>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</si>
  <si>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</si>
  <si>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</si>
  <si>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</si>
  <si>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</si>
  <si>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</si>
  <si>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</si>
  <si>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</si>
  <si>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</si>
  <si>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</si>
  <si>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</si>
  <si>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</si>
  <si>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</si>
  <si>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</si>
  <si>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</si>
  <si>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</si>
  <si>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</si>
  <si>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</si>
  <si>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</si>
  <si>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</si>
  <si>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</si>
  <si>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</si>
  <si>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</si>
  <si>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</si>
  <si>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</si>
  <si>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</si>
  <si>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</si>
  <si>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</si>
  <si>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</si>
  <si>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</si>
  <si>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</si>
  <si>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</si>
  <si>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</si>
  <si>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</si>
  <si>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</si>
  <si>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</si>
  <si>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</si>
  <si>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</si>
  <si>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</si>
  <si>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</si>
  <si>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</si>
  <si>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</si>
  <si>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</si>
  <si>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</si>
  <si>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</si>
  <si>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</si>
  <si>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</si>
  <si>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</si>
  <si>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</si>
  <si>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</si>
  <si>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</si>
  <si>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</si>
  <si>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</si>
  <si>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</si>
  <si>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</si>
  <si>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</si>
  <si>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</si>
  <si>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</si>
  <si>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</si>
  <si>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</si>
  <si>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</si>
  <si>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</si>
  <si>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</si>
  <si>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</si>
  <si>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</si>
  <si>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</si>
  <si>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</si>
  <si>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</si>
  <si>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</si>
  <si>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</si>
  <si>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</si>
  <si>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</si>
  <si>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</si>
  <si>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</si>
  <si>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</si>
  <si>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</si>
  <si>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</si>
  <si>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</si>
  <si>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</si>
  <si>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</si>
  <si>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</si>
  <si>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</si>
  <si>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</si>
  <si>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</si>
  <si>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</si>
  <si>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</si>
  <si>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</si>
  <si>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</si>
  <si>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</si>
  <si>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</si>
  <si>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</si>
  <si>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</si>
  <si>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</si>
  <si>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</si>
  <si>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</si>
  <si>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</si>
  <si>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</si>
  <si>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</si>
  <si>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</si>
  <si>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</si>
  <si>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</si>
  <si>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</si>
  <si>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</si>
  <si>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</si>
  <si>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</si>
  <si>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</si>
  <si>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</si>
  <si>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</si>
  <si>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</si>
  <si>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</si>
  <si>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</si>
  <si>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</si>
  <si>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</si>
  <si>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</si>
  <si>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</si>
  <si>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</si>
  <si>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</si>
  <si>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</si>
  <si>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</si>
  <si>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</si>
  <si>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</si>
  <si>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</si>
  <si>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</si>
  <si>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</si>
  <si>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</si>
  <si>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</si>
  <si>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</si>
  <si>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</si>
  <si>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</si>
  <si>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</si>
  <si>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</si>
  <si>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</si>
  <si>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</si>
  <si>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</si>
  <si>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</si>
  <si>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</si>
  <si>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</si>
  <si>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</si>
  <si>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</si>
  <si>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</si>
  <si>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</si>
  <si>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</si>
  <si>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</si>
  <si>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</si>
  <si>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</si>
  <si>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</si>
  <si>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</si>
  <si>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</si>
  <si>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</si>
  <si>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</si>
  <si>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</si>
  <si>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</si>
  <si>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</si>
  <si>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</si>
  <si>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</si>
  <si>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</si>
  <si>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</si>
  <si>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</si>
  <si>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</si>
  <si>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</si>
  <si>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</si>
  <si>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</si>
  <si>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</si>
  <si>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</si>
  <si>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</si>
  <si>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</si>
  <si>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</si>
  <si>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</si>
  <si>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</si>
  <si>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</si>
  <si>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</si>
  <si>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</si>
  <si>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</si>
  <si>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</si>
  <si>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</si>
  <si>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</si>
  <si>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</si>
  <si>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</si>
  <si>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</si>
  <si>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</si>
  <si>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</si>
  <si>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</si>
  <si>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</si>
  <si>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</si>
  <si>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</si>
  <si>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</si>
  <si>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</si>
  <si>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</si>
  <si>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</si>
  <si>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</si>
  <si>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</si>
  <si>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</si>
  <si>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</si>
  <si>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</si>
  <si>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</si>
  <si>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</si>
  <si>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</si>
  <si>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</si>
  <si>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</si>
  <si>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</si>
  <si>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</si>
  <si>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</si>
  <si>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</si>
  <si>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</si>
  <si>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</si>
  <si>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</si>
  <si>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</si>
  <si>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</si>
  <si>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</si>
  <si>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</si>
  <si>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</si>
  <si>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</si>
  <si>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</si>
  <si>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</si>
  <si>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</si>
  <si>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</si>
  <si>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</si>
  <si>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</si>
  <si>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</si>
  <si>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</si>
  <si>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</si>
  <si>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</si>
  <si>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</si>
  <si>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</si>
  <si>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</si>
  <si>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</si>
  <si>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</si>
  <si>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</si>
  <si>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</si>
  <si>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</si>
  <si>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</si>
  <si>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</si>
  <si>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</si>
  <si>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</si>
  <si>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</si>
  <si>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</si>
  <si>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</si>
  <si>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</si>
  <si>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</si>
  <si>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</si>
  <si>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</si>
  <si>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</si>
  <si>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</si>
  <si>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</si>
  <si>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</si>
  <si>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</si>
  <si>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</si>
  <si>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</si>
  <si>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</si>
  <si>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</si>
  <si>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</si>
  <si>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</si>
  <si>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</si>
  <si>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</si>
  <si>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</si>
  <si>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</si>
  <si>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</si>
  <si>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</si>
  <si>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</si>
  <si>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</si>
  <si>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</si>
  <si>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</si>
  <si>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</si>
  <si>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</si>
  <si>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</si>
  <si>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</si>
  <si>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</si>
  <si>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</si>
  <si>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</si>
  <si>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</si>
  <si>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</si>
  <si>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</si>
  <si>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</si>
  <si>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</si>
  <si>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</si>
  <si>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</si>
  <si>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</si>
  <si>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</si>
  <si>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</si>
  <si>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</si>
  <si>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</si>
  <si>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</si>
  <si>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</si>
  <si>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</si>
  <si>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</si>
  <si>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</si>
  <si>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</si>
  <si>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</si>
  <si>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</si>
  <si>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</si>
  <si>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</si>
  <si>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</si>
  <si>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</si>
  <si>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</si>
  <si>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</si>
  <si>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</si>
  <si>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</si>
  <si>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</si>
  <si>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</si>
  <si>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</si>
  <si>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</si>
  <si>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</si>
  <si>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</si>
  <si>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</si>
  <si>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</si>
  <si>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</si>
  <si>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</si>
  <si>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</si>
  <si>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</si>
  <si>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</si>
  <si>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</si>
  <si>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</si>
  <si>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</si>
  <si>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</si>
  <si>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</si>
  <si>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</si>
  <si>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</si>
  <si>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</si>
  <si>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</si>
  <si>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</si>
  <si>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</si>
  <si>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</si>
  <si>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</si>
  <si>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</si>
  <si>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</si>
  <si>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</si>
  <si>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</si>
  <si>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</si>
  <si>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</si>
  <si>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</si>
  <si>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</si>
  <si>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</si>
  <si>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</si>
  <si>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</si>
  <si>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</si>
  <si>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</si>
  <si>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</si>
  <si>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</si>
  <si>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</si>
  <si>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</si>
  <si>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</si>
  <si>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</si>
  <si>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</si>
  <si>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</si>
  <si>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</si>
  <si>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</si>
  <si>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</si>
  <si>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</si>
  <si>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</si>
  <si>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</si>
  <si>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</si>
  <si>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</si>
  <si>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</si>
  <si>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</si>
  <si>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</si>
  <si>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</si>
  <si>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</si>
  <si>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</si>
  <si>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</si>
  <si>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</si>
  <si>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</si>
  <si>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</si>
  <si>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</si>
  <si>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</si>
  <si>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</si>
  <si>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</si>
  <si>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</si>
  <si>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</si>
  <si>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</si>
  <si>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</si>
  <si>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</si>
  <si>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</si>
  <si>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</si>
  <si>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</si>
  <si>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</si>
  <si>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</si>
  <si>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</si>
  <si>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</si>
  <si>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</si>
  <si>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</si>
  <si>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</si>
  <si>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</si>
  <si>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</si>
  <si>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</si>
  <si>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</si>
  <si>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</si>
  <si>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</si>
  <si>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</si>
  <si>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</si>
  <si>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</si>
  <si>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</si>
  <si>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</si>
  <si>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</si>
  <si>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</si>
  <si>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</si>
  <si>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</si>
  <si>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</si>
  <si>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</si>
  <si>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</si>
  <si>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</si>
  <si>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</si>
  <si>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</si>
  <si>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</si>
  <si>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</si>
  <si>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</si>
  <si>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</si>
  <si>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</si>
  <si>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</si>
  <si>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</si>
  <si>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</si>
  <si>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</si>
  <si>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</si>
  <si>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</si>
  <si>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</si>
  <si>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</si>
  <si>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</si>
  <si>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</si>
  <si>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</si>
  <si>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</si>
  <si>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</si>
  <si>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</si>
  <si>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</si>
  <si>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</si>
  <si>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</si>
  <si>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</si>
  <si>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</si>
  <si>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</si>
  <si>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</si>
  <si>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</si>
  <si>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</si>
  <si>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</si>
  <si>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</si>
  <si>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</si>
  <si>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</si>
  <si>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</si>
  <si>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</si>
  <si>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</si>
  <si>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</si>
  <si>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</si>
  <si>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</si>
  <si>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</si>
  <si>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</si>
  <si>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</si>
  <si>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</si>
  <si>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</si>
  <si>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</si>
  <si>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</si>
  <si>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</si>
  <si>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</si>
  <si>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</si>
  <si>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</si>
  <si>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</si>
  <si>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</si>
  <si>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</si>
  <si>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</si>
  <si>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</si>
  <si>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</si>
  <si>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</si>
  <si>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</si>
  <si>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</si>
  <si>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</si>
  <si>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</si>
  <si>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</si>
  <si>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</si>
  <si>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</si>
  <si>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</si>
  <si>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</si>
  <si>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</si>
  <si>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</si>
  <si>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</si>
  <si>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</si>
  <si>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</si>
  <si>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</si>
  <si>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</si>
  <si>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</si>
  <si>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</si>
  <si>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</si>
  <si>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</si>
  <si>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</si>
  <si>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</si>
  <si>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</si>
  <si>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</si>
  <si>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</si>
  <si>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</si>
  <si>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</si>
  <si>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</si>
  <si>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</si>
  <si>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</si>
  <si>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</si>
  <si>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</si>
  <si>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</si>
  <si>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</si>
  <si>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</si>
  <si>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</si>
  <si>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</si>
  <si>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</si>
  <si>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</si>
  <si>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</si>
  <si>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</si>
  <si>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</si>
  <si>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</si>
  <si>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</si>
  <si>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</si>
  <si>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</si>
  <si>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</si>
  <si>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</si>
  <si>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</si>
  <si>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</si>
  <si>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</si>
  <si>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</si>
  <si>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</si>
  <si>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</si>
  <si>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</si>
  <si>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</si>
  <si>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</si>
  <si>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</si>
  <si>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</si>
  <si>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</si>
  <si>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</si>
  <si>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</si>
  <si>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</si>
  <si>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</si>
  <si>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</si>
  <si>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</si>
  <si>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</si>
  <si>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</si>
  <si>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</si>
  <si>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</si>
  <si>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</si>
  <si>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</si>
  <si>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</si>
  <si>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</si>
  <si>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</si>
  <si>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</si>
  <si>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</si>
  <si>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</si>
  <si>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</si>
  <si>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</si>
  <si>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</si>
  <si>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</si>
  <si>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</si>
  <si>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</si>
  <si>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</si>
  <si>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</si>
  <si>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</si>
  <si>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</si>
  <si>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</si>
  <si>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</si>
  <si>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</si>
  <si>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</si>
  <si>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</si>
  <si>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</si>
  <si>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</si>
  <si>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</si>
  <si>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</si>
  <si>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</si>
  <si>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</si>
  <si>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</si>
  <si>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</si>
  <si>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</si>
  <si>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</si>
  <si>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</si>
  <si>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</si>
  <si>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</si>
  <si>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</si>
  <si>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</si>
  <si>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</si>
  <si>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</si>
  <si>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</si>
  <si>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</si>
  <si>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</si>
  <si>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</si>
  <si>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</si>
  <si>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</si>
  <si>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</si>
  <si>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</si>
  <si>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</si>
  <si>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</si>
  <si>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</si>
  <si>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</si>
  <si>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</si>
  <si>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</si>
  <si>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</si>
  <si>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</si>
  <si>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</si>
  <si>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</si>
  <si>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</si>
  <si>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</si>
  <si>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</si>
  <si>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</si>
  <si>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</si>
  <si>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</si>
  <si>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</si>
  <si>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</si>
  <si>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</si>
  <si>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</si>
  <si>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</si>
  <si>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</si>
  <si>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</si>
  <si>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</si>
  <si>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</si>
  <si>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</si>
  <si>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</si>
  <si>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</si>
  <si>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</si>
  <si>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</si>
  <si>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</si>
  <si>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</si>
  <si>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</si>
  <si>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</si>
  <si>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</si>
  <si>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</si>
  <si>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</si>
  <si>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</si>
  <si>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</si>
  <si>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</si>
  <si>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</si>
  <si>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</si>
  <si>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</si>
  <si>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</si>
  <si>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</si>
  <si>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</si>
  <si>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</si>
  <si>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</si>
  <si>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</si>
  <si>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</si>
  <si>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</si>
  <si>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</si>
  <si>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</si>
  <si>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</si>
  <si>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</si>
  <si>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</si>
  <si>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</si>
  <si>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</si>
  <si>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</si>
  <si>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</si>
  <si>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</si>
  <si>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</si>
  <si>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</si>
  <si>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</si>
  <si>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</si>
  <si>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</si>
  <si>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</si>
  <si>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</si>
  <si>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</si>
  <si>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</si>
  <si>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</si>
  <si>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</si>
  <si>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</si>
  <si>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</si>
  <si>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</si>
  <si>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</si>
  <si>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</si>
  <si>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</si>
  <si>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</si>
  <si>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</si>
  <si>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</si>
  <si>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</si>
  <si>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</si>
  <si>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</si>
  <si>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</si>
  <si>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</si>
  <si>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</si>
  <si>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</si>
  <si>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</si>
  <si>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</si>
  <si>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</si>
  <si>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</si>
  <si>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</si>
  <si>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</si>
  <si>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</si>
  <si>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</si>
  <si>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</si>
  <si>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</si>
  <si>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</si>
  <si>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</si>
  <si>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</si>
  <si>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</si>
  <si>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</si>
  <si>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</si>
  <si>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</si>
  <si>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</si>
  <si>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</si>
  <si>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</si>
  <si>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</si>
  <si>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</si>
  <si>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</si>
  <si>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</si>
  <si>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</si>
  <si>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</si>
  <si>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</si>
  <si>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</si>
  <si>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</si>
  <si>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</si>
  <si>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</si>
  <si>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</si>
  <si>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</si>
  <si>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</si>
  <si>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</si>
  <si>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</si>
  <si>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</si>
  <si>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</si>
  <si>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</si>
  <si>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</si>
  <si>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</si>
  <si>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</si>
  <si>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</si>
  <si>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</si>
  <si>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</si>
  <si>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</si>
  <si>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</si>
  <si>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</si>
  <si>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</si>
  <si>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</si>
  <si>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</si>
  <si>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</si>
  <si>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</si>
  <si>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</si>
  <si>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</si>
  <si>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</si>
  <si>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</si>
  <si>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</si>
  <si>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</si>
  <si>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</si>
  <si>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</si>
  <si>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</si>
  <si>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</si>
  <si>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</si>
  <si>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</si>
  <si>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</si>
  <si>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</si>
  <si>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</si>
  <si>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</si>
  <si>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</si>
  <si>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</si>
  <si>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</si>
  <si>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</si>
  <si>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</si>
  <si>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</si>
  <si>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</si>
  <si>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</si>
  <si>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</si>
  <si>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</si>
  <si>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</si>
  <si>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</si>
  <si>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</si>
  <si>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</si>
  <si>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</si>
  <si>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</si>
  <si>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</si>
  <si>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</si>
  <si>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</si>
  <si>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</si>
  <si>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</si>
  <si>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</si>
  <si>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</si>
  <si>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</si>
  <si>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</si>
  <si>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</si>
  <si>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</si>
  <si>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</si>
  <si>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</si>
  <si>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</si>
  <si>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</si>
  <si>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</si>
  <si>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</si>
  <si>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</si>
  <si>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</si>
  <si>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</si>
  <si>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</si>
  <si>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</si>
  <si>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</si>
  <si>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</si>
  <si>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</si>
  <si>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</si>
  <si>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</si>
  <si>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</si>
  <si>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</si>
  <si>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</si>
  <si>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</si>
  <si>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</si>
  <si>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</si>
  <si>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</si>
  <si>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</si>
  <si>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</si>
  <si>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</si>
  <si>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</si>
  <si>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</si>
  <si>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</si>
  <si>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</si>
  <si>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</si>
  <si>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</si>
  <si>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</si>
  <si>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</si>
  <si>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</si>
  <si>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</si>
  <si>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</si>
  <si>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</si>
  <si>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</si>
  <si>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</si>
  <si>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</si>
  <si>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</si>
  <si>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</si>
  <si>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</si>
  <si>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</si>
  <si>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</si>
  <si>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</si>
  <si>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</si>
  <si>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</si>
  <si>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</si>
  <si>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</si>
  <si>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</si>
  <si>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</si>
  <si>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</si>
  <si>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</si>
  <si>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</si>
  <si>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</si>
  <si>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</si>
  <si>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</si>
  <si>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</si>
  <si>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</si>
  <si>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</si>
  <si>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</si>
  <si>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</si>
  <si>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</si>
  <si>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</si>
  <si>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</si>
  <si>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</si>
  <si>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</si>
  <si>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</si>
  <si>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</si>
  <si>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</si>
  <si>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</si>
  <si>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</si>
  <si>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</si>
  <si>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</si>
  <si>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</si>
  <si>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</si>
  <si>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</si>
  <si>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</si>
  <si>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</si>
  <si>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</si>
  <si>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</si>
  <si>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</si>
  <si>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</si>
  <si>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</si>
  <si>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</si>
  <si>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</si>
  <si>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</si>
  <si>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</si>
  <si>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</si>
  <si>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</si>
  <si>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</si>
  <si>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</si>
  <si>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</si>
  <si>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</si>
  <si>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</si>
  <si>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</si>
  <si>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</si>
  <si>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</si>
  <si>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</si>
  <si>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</si>
  <si>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</si>
  <si>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</si>
  <si>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</si>
  <si>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</si>
  <si>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</si>
  <si>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</si>
  <si>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</si>
  <si>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</si>
  <si>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</si>
  <si>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</si>
  <si>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</si>
  <si>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</si>
  <si>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</si>
  <si>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</si>
  <si>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</si>
  <si>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</si>
  <si>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</si>
  <si>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</si>
  <si>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</si>
  <si>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</si>
  <si>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</si>
  <si>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</si>
  <si>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</si>
  <si>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</si>
  <si>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</si>
  <si>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</si>
  <si>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</si>
  <si>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</si>
  <si>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</si>
  <si>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</si>
  <si>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</si>
  <si>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</si>
  <si>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</si>
  <si>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</si>
  <si>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</si>
  <si>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</si>
  <si>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</si>
  <si>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</si>
  <si>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</si>
  <si>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</si>
  <si>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</si>
  <si>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</si>
  <si>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</si>
  <si>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</si>
  <si>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</si>
  <si>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</si>
  <si>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</si>
  <si>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</si>
  <si>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</si>
  <si>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</si>
  <si>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</si>
  <si>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</si>
  <si>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</si>
  <si>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</si>
  <si>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</si>
  <si>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</si>
  <si>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</si>
  <si>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</si>
  <si>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</si>
  <si>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</si>
  <si>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</si>
  <si>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</si>
  <si>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</si>
  <si>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</si>
  <si>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</si>
  <si>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</si>
  <si>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</si>
  <si>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</si>
  <si>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</si>
  <si>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</si>
  <si>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</si>
  <si>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</si>
  <si>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</si>
  <si>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</si>
  <si>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</si>
  <si>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</si>
  <si>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</si>
  <si>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</si>
  <si>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</si>
  <si>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</si>
  <si>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</si>
  <si>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</si>
  <si>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</si>
  <si>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</si>
  <si>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</si>
  <si>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</si>
  <si>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</si>
  <si>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</si>
  <si>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</si>
  <si>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</si>
  <si>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</si>
  <si>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</si>
  <si>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</si>
  <si>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</si>
  <si>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</si>
  <si>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</si>
  <si>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</si>
  <si>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</si>
  <si>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</si>
  <si>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</si>
  <si>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</si>
  <si>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</si>
  <si>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</si>
  <si>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</si>
  <si>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</si>
  <si>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</si>
  <si>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</si>
  <si>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</si>
  <si>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</si>
  <si>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</si>
  <si>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</si>
  <si>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</si>
  <si>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</si>
  <si>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</si>
  <si>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</si>
  <si>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</si>
  <si>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</si>
  <si>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</si>
  <si>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</si>
  <si>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</si>
  <si>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</si>
  <si>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</si>
  <si>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</si>
  <si>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</si>
  <si>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</si>
  <si>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</si>
  <si>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</si>
  <si>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</si>
  <si>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</si>
  <si>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</si>
  <si>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</si>
  <si>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</si>
  <si>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</si>
  <si>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</si>
  <si>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</si>
  <si>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</si>
  <si>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</si>
  <si>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</si>
  <si>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</si>
  <si>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</si>
  <si>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</si>
  <si>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</si>
  <si>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</si>
  <si>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</si>
  <si>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</si>
  <si>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</si>
  <si>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</si>
  <si>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</si>
  <si>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</si>
  <si>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</si>
  <si>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</si>
  <si>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</si>
  <si>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</si>
  <si>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</si>
  <si>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</si>
  <si>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</si>
  <si>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</si>
  <si>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</si>
  <si>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</si>
  <si>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</si>
  <si>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</si>
  <si>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</si>
  <si>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</si>
  <si>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</si>
  <si>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</si>
  <si>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</si>
  <si>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</si>
  <si>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</si>
  <si>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</si>
  <si>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</si>
  <si>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</si>
  <si>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</si>
  <si>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</si>
  <si>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</si>
  <si>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</si>
  <si>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</si>
  <si>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</si>
  <si>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</si>
  <si>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</si>
  <si>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</si>
  <si>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</si>
  <si>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</si>
  <si>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</si>
  <si>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</si>
  <si>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</si>
  <si>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</si>
  <si>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</si>
  <si>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</si>
  <si>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</si>
  <si>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</si>
  <si>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</si>
  <si>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</si>
  <si>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</si>
  <si>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</si>
  <si>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</si>
  <si>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</si>
  <si>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</si>
  <si>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</si>
  <si>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</si>
  <si>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</si>
  <si>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</si>
  <si>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</si>
  <si>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</si>
  <si>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</si>
  <si>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</si>
  <si>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</si>
  <si>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</si>
  <si>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</si>
  <si>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</si>
  <si>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</si>
  <si>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</si>
  <si>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</si>
  <si>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</si>
  <si>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</si>
  <si>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</si>
  <si>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</si>
  <si>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</si>
  <si>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</si>
  <si>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</si>
  <si>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</si>
  <si>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</si>
  <si>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</si>
  <si>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</si>
  <si>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</si>
  <si>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</si>
  <si>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</si>
  <si>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</si>
  <si>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</si>
  <si>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</si>
  <si>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</si>
  <si>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</si>
  <si>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</si>
  <si>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</si>
  <si>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</si>
  <si>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</si>
  <si>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</si>
  <si>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</si>
  <si>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</si>
  <si>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</si>
  <si>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</si>
  <si>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</si>
  <si>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</si>
  <si>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</si>
  <si>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</si>
  <si>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</si>
  <si>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</si>
  <si>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</si>
  <si>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</si>
  <si>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</si>
  <si>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</si>
  <si>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</si>
  <si>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</si>
  <si>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</si>
  <si>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</si>
  <si>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</si>
  <si>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</si>
  <si>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</si>
  <si>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</si>
  <si>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</si>
  <si>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</si>
  <si>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</si>
  <si>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</si>
  <si>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</si>
  <si>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</si>
  <si>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</si>
  <si>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</si>
  <si>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</si>
  <si>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</si>
  <si>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</si>
  <si>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</si>
  <si>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</si>
  <si>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</si>
  <si>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</si>
  <si>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</si>
  <si>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</si>
  <si>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</si>
  <si>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</si>
  <si>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</si>
  <si>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</si>
  <si>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</si>
  <si>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</si>
  <si>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</si>
  <si>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</si>
  <si>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</si>
  <si>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</si>
  <si>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</si>
  <si>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</si>
  <si>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</si>
  <si>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</si>
  <si>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</si>
  <si>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</si>
  <si>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</si>
  <si>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</si>
  <si>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</si>
  <si>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</si>
  <si>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</si>
  <si>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</si>
  <si>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</si>
  <si>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</si>
  <si>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</si>
  <si>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</si>
  <si>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</si>
  <si>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</si>
  <si>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</si>
  <si>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</si>
  <si>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</si>
  <si>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</si>
  <si>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</si>
  <si>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</si>
  <si>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</si>
  <si>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</si>
  <si>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</si>
  <si>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</si>
  <si>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</si>
  <si>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</si>
  <si>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</si>
  <si>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</si>
  <si>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</si>
  <si>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</si>
  <si>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</si>
  <si>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</si>
  <si>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</si>
  <si>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</si>
  <si>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</si>
  <si>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</si>
  <si>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</si>
  <si>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</si>
  <si>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</si>
  <si>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</si>
  <si>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</si>
  <si>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</si>
  <si>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</si>
  <si>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</si>
  <si>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</si>
  <si>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</si>
  <si>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</si>
  <si>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</si>
  <si>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</si>
  <si>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</si>
  <si>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</si>
  <si>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</si>
  <si>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</si>
  <si>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</si>
  <si>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</si>
  <si>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</si>
  <si>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</si>
  <si>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</si>
  <si>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</si>
  <si>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</si>
  <si>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</si>
  <si>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</si>
  <si>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</si>
  <si>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</si>
  <si>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</si>
  <si>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</si>
  <si>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</si>
  <si>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</si>
  <si>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</si>
  <si>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</si>
  <si>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</si>
  <si>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</si>
  <si>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</si>
  <si>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</si>
  <si>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</si>
  <si>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</si>
  <si>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</si>
  <si>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</si>
  <si>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</si>
  <si>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</si>
  <si>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</si>
  <si>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</si>
  <si>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</si>
  <si>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</si>
  <si>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</si>
  <si>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</si>
  <si>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</si>
  <si>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</si>
  <si>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</si>
  <si>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</si>
  <si>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</si>
  <si>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</si>
  <si>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</si>
  <si>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</si>
  <si>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</si>
  <si>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</si>
  <si>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</si>
  <si>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</si>
  <si>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</si>
  <si>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</si>
  <si>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</si>
  <si>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</si>
  <si>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</si>
  <si>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</si>
  <si>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</si>
  <si>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</si>
  <si>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</si>
  <si>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</si>
  <si>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</si>
  <si>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</si>
  <si>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</si>
  <si>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</si>
  <si>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</si>
  <si>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</si>
  <si>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</si>
  <si>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</si>
  <si>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</si>
  <si>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</si>
  <si>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</si>
  <si>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</si>
  <si>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</si>
  <si>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</si>
  <si>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</si>
  <si>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</si>
  <si>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</si>
  <si>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</si>
  <si>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</si>
  <si>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</si>
  <si>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</si>
  <si>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</si>
  <si>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</si>
  <si>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</si>
  <si>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</si>
  <si>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</si>
  <si>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</si>
  <si>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</si>
  <si>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</si>
  <si>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</si>
  <si>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</si>
  <si>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</si>
  <si>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</si>
  <si>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</si>
  <si>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</si>
  <si>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</si>
  <si>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</si>
  <si>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</si>
  <si>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</si>
  <si>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</si>
  <si>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</si>
  <si>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</si>
  <si>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</si>
  <si>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</si>
  <si>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</si>
  <si>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</si>
  <si>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</si>
  <si>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</si>
  <si>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</si>
  <si>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</si>
  <si>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</si>
  <si>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</si>
  <si>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</si>
  <si>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</si>
  <si>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</si>
  <si>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</si>
  <si>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</si>
  <si>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</si>
  <si>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</si>
  <si>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</si>
  <si>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</si>
  <si>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</si>
  <si>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</si>
  <si>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</si>
  <si>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</si>
  <si>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</si>
  <si>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</si>
  <si>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</si>
  <si>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</si>
  <si>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</si>
  <si>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</si>
  <si>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</si>
  <si>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</si>
  <si>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</si>
  <si>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</si>
  <si>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</si>
  <si>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</si>
  <si>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</si>
  <si>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</si>
  <si>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</si>
  <si>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</si>
  <si>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</si>
  <si>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</si>
  <si>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</si>
  <si>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</si>
  <si>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</si>
  <si>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</si>
  <si>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</si>
  <si>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</si>
  <si>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</si>
  <si>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</si>
  <si>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</si>
  <si>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</si>
  <si>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</si>
  <si>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</si>
  <si>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</si>
  <si>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</si>
  <si>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</si>
  <si>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</si>
  <si>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</si>
  <si>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</si>
  <si>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</si>
  <si>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</si>
  <si>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</si>
  <si>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</si>
  <si>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</si>
  <si>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</si>
  <si>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</si>
  <si>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</si>
  <si>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</si>
  <si>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</si>
  <si>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</si>
  <si>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</si>
  <si>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</si>
  <si>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</si>
  <si>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</si>
  <si>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</si>
  <si>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</si>
  <si>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</si>
  <si>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</si>
  <si>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</si>
  <si>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</si>
  <si>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</si>
  <si>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</si>
  <si>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</si>
  <si>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</si>
  <si>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</si>
  <si>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</si>
  <si>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</si>
  <si>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</si>
  <si>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</si>
  <si>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</si>
  <si>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</si>
  <si>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</si>
  <si>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</si>
  <si>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</si>
  <si>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</si>
  <si>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</si>
  <si>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</si>
  <si>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</si>
  <si>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</si>
  <si>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</si>
  <si>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</si>
  <si>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</si>
  <si>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</si>
  <si>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</si>
  <si>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</si>
  <si>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</si>
  <si>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</si>
  <si>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</si>
  <si>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</si>
  <si>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</si>
  <si>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</si>
  <si>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</si>
  <si>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</si>
  <si>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</si>
  <si>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</si>
  <si>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</si>
  <si>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</si>
  <si>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</si>
  <si>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</si>
  <si>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</si>
  <si>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</si>
  <si>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</si>
  <si>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</si>
  <si>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</si>
  <si>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</si>
  <si>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</si>
  <si>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</si>
  <si>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</si>
  <si>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</si>
  <si>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</si>
  <si>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</si>
  <si>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</si>
  <si>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</si>
  <si>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</si>
  <si>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</si>
  <si>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</si>
  <si>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</si>
  <si>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</si>
  <si>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</si>
  <si>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</si>
  <si>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</si>
  <si>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</si>
  <si>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</si>
  <si>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</si>
  <si>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</si>
  <si>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</si>
  <si>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</si>
  <si>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</si>
  <si>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</si>
  <si>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</si>
  <si>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</si>
  <si>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</si>
  <si>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</si>
  <si>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</si>
  <si>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</si>
  <si>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</si>
  <si>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</si>
  <si>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</si>
  <si>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</si>
  <si>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</si>
  <si>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</si>
  <si>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</si>
  <si>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</si>
  <si>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</si>
  <si>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</si>
  <si>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</si>
  <si>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</si>
  <si>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</si>
  <si>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</si>
  <si>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</si>
  <si>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</si>
  <si>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</si>
  <si>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</si>
  <si>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</si>
  <si>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</si>
  <si>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</si>
  <si>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</si>
  <si>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</si>
  <si>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</si>
  <si>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</si>
  <si>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</si>
  <si>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</si>
  <si>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</si>
  <si>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</si>
  <si>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</si>
  <si>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</si>
  <si>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</si>
  <si>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</si>
  <si>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</si>
  <si>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</si>
  <si>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</si>
  <si>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</si>
  <si>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</si>
  <si>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</si>
  <si>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</si>
  <si>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</si>
  <si>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</si>
  <si>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</si>
  <si>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</si>
  <si>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</si>
  <si>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</si>
  <si>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</si>
  <si>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</si>
  <si>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</si>
  <si>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</si>
  <si>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</si>
  <si>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</si>
  <si>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</si>
  <si>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</si>
  <si>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</si>
  <si>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</si>
  <si>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</si>
  <si>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</si>
  <si>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</si>
  <si>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</si>
  <si>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</si>
  <si>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</si>
  <si>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</si>
  <si>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</si>
  <si>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</si>
  <si>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</si>
  <si>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</si>
  <si>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</si>
  <si>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</si>
  <si>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</si>
  <si>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</si>
  <si>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</si>
  <si>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</si>
  <si>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</si>
  <si>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</si>
  <si>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</si>
  <si>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</si>
  <si>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</si>
  <si>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</si>
  <si>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</si>
  <si>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</si>
  <si>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</si>
  <si>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</si>
  <si>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</si>
  <si>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</si>
  <si>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</si>
  <si>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</si>
  <si>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</si>
  <si>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</si>
  <si>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</si>
  <si>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</si>
  <si>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</si>
  <si>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</si>
  <si>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</si>
  <si>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</si>
  <si>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</si>
  <si>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</si>
  <si>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</si>
  <si>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</si>
  <si>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</si>
  <si>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</si>
  <si>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</si>
  <si>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</si>
  <si>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</si>
  <si>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</si>
  <si>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</si>
  <si>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</si>
  <si>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</si>
  <si>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</si>
  <si>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</si>
  <si>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</si>
  <si>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</si>
  <si>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</si>
  <si>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</si>
  <si>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</si>
  <si>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</si>
  <si>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</si>
  <si>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</si>
  <si>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</si>
  <si>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</si>
  <si>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</si>
  <si>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</si>
  <si>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</si>
  <si>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</si>
  <si>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</si>
  <si>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</si>
  <si>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</si>
  <si>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</si>
  <si>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</si>
  <si>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</si>
  <si>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</si>
  <si>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</si>
  <si>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</si>
  <si>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</si>
  <si>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</si>
  <si>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</si>
  <si>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</si>
  <si>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</si>
  <si>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</si>
  <si>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</si>
  <si>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</si>
  <si>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</si>
  <si>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</si>
  <si>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</si>
  <si>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</si>
  <si>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</si>
  <si>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</si>
  <si>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</si>
  <si>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</si>
  <si>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</si>
  <si>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</si>
  <si>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</si>
  <si>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</si>
  <si>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</si>
  <si>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</si>
  <si>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</si>
  <si>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</si>
  <si>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</si>
  <si>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</si>
  <si>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</si>
  <si>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</si>
  <si>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</si>
  <si>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</si>
  <si>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</si>
  <si>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</si>
  <si>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</si>
  <si>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</si>
  <si>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</si>
  <si>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</si>
  <si>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</si>
  <si>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</si>
  <si>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</si>
  <si>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</si>
  <si>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</si>
  <si>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</si>
  <si>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</si>
  <si>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</si>
  <si>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</si>
  <si>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</si>
  <si>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</si>
  <si>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</si>
  <si>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</si>
  <si>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</si>
  <si>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</si>
  <si>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</si>
  <si>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</si>
  <si>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</si>
  <si>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</si>
  <si>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</si>
  <si>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</si>
  <si>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</si>
  <si>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</si>
  <si>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</si>
  <si>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</si>
  <si>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</si>
  <si>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</si>
  <si>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</si>
  <si>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</si>
  <si>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</si>
  <si>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</si>
  <si>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</si>
  <si>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</si>
  <si>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</si>
  <si>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</si>
  <si>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</si>
  <si>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</si>
  <si>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</si>
  <si>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</si>
  <si>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</si>
  <si>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</si>
  <si>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</si>
  <si>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</si>
  <si>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</si>
  <si>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</si>
  <si>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</si>
  <si>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</si>
  <si>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</si>
  <si>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</si>
  <si>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</si>
  <si>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</si>
  <si>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</si>
  <si>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</si>
  <si>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</si>
  <si>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</si>
  <si>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</si>
  <si>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</si>
  <si>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</si>
  <si>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</si>
  <si>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</si>
  <si>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</si>
  <si>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</si>
  <si>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</si>
  <si>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</si>
  <si>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</si>
  <si>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</si>
  <si>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</si>
  <si>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</si>
  <si>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</si>
  <si>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</si>
  <si>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</si>
  <si>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</si>
  <si>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</si>
  <si>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</si>
  <si>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</si>
  <si>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</si>
  <si>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</si>
  <si>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</si>
  <si>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</si>
  <si>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</si>
  <si>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</si>
  <si>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</si>
  <si>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</si>
  <si>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</si>
  <si>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</si>
  <si>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</si>
  <si>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</si>
  <si>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</si>
  <si>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</si>
  <si>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</si>
  <si>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</si>
  <si>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</si>
  <si>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</si>
  <si>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</si>
  <si>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</si>
  <si>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</si>
  <si>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</si>
  <si>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</si>
  <si>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</si>
  <si>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</si>
  <si>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</si>
  <si>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</si>
  <si>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</si>
  <si>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</si>
  <si>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</si>
  <si>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</si>
  <si>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</si>
  <si>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</si>
  <si>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</si>
  <si>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</si>
  <si>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</si>
  <si>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</si>
  <si>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</si>
  <si>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</si>
  <si>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</si>
  <si>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</si>
  <si>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</si>
  <si>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</si>
  <si>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</si>
  <si>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</si>
  <si>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</si>
  <si>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</si>
  <si>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</si>
  <si>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</si>
  <si>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</si>
  <si>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</si>
  <si>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</si>
  <si>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</si>
  <si>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</si>
  <si>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</si>
  <si>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</si>
  <si>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</si>
  <si>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</si>
  <si>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</si>
  <si>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</si>
  <si>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</si>
  <si>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</si>
  <si>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</si>
  <si>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</si>
  <si>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</si>
  <si>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</si>
  <si>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</si>
  <si>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</si>
  <si>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</si>
  <si>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</si>
  <si>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</si>
  <si>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</si>
  <si>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</si>
  <si>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</si>
  <si>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</si>
  <si>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</si>
  <si>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</si>
  <si>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</si>
  <si>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</si>
  <si>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</si>
  <si>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</si>
  <si>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</si>
  <si>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</si>
  <si>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</si>
  <si>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</si>
  <si>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</si>
  <si>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</si>
  <si>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</si>
  <si>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</si>
  <si>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</si>
  <si>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</si>
  <si>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</si>
  <si>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</si>
  <si>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</si>
  <si>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</si>
  <si>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</si>
  <si>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</si>
  <si>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</si>
  <si>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</si>
  <si>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</si>
  <si>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</si>
  <si>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</si>
  <si>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</si>
  <si>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</si>
  <si>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</si>
  <si>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</si>
  <si>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</si>
  <si>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</si>
  <si>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</si>
  <si>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</si>
  <si>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</si>
  <si>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</si>
  <si>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</si>
  <si>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</si>
  <si>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</si>
  <si>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</si>
  <si>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</si>
  <si>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</si>
  <si>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</si>
  <si>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</si>
  <si>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</si>
  <si>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</si>
  <si>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</si>
  <si>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</si>
  <si>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</si>
  <si>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</si>
  <si>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</si>
  <si>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</si>
  <si>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</si>
  <si>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</si>
  <si>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</si>
  <si>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</si>
  <si>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</si>
  <si>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</si>
  <si>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</si>
  <si>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</si>
  <si>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</si>
  <si>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</si>
  <si>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</si>
  <si>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</si>
  <si>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</si>
  <si>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</si>
  <si>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</si>
  <si>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</si>
  <si>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</si>
  <si>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</si>
  <si>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</si>
  <si>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</si>
  <si>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</si>
  <si>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</si>
  <si>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</si>
  <si>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</si>
  <si>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</si>
  <si>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</si>
  <si>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</si>
  <si>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</si>
  <si>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</si>
  <si>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</si>
  <si>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</si>
  <si>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</si>
  <si>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</si>
  <si>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</si>
  <si>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</si>
  <si>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</si>
  <si>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</si>
  <si>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</si>
  <si>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</si>
  <si>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</si>
  <si>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</si>
  <si>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</si>
  <si>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</si>
  <si>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</si>
  <si>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</si>
  <si>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</si>
  <si>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</si>
  <si>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</si>
  <si>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</si>
  <si>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</si>
  <si>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</si>
  <si>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</si>
  <si>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</si>
  <si>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</si>
  <si>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</si>
  <si>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</si>
  <si>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</si>
  <si>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</si>
  <si>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</si>
  <si>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</si>
  <si>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</si>
  <si>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</si>
  <si>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</si>
  <si>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</si>
  <si>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</si>
  <si>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</si>
  <si>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</si>
  <si>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</si>
  <si>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</si>
  <si>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</si>
  <si>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</si>
  <si>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</si>
  <si>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</si>
  <si>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</si>
  <si>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</si>
  <si>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</si>
  <si>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</si>
  <si>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</si>
  <si>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</si>
  <si>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</si>
  <si>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</si>
  <si>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</si>
  <si>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</si>
  <si>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</si>
  <si>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</si>
  <si>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</si>
  <si>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</si>
  <si>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</si>
  <si>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</si>
  <si>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</si>
  <si>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</si>
  <si>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</si>
  <si>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</si>
  <si>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</si>
  <si>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</si>
  <si>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</si>
  <si>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</si>
  <si>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</si>
  <si>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</si>
  <si>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</si>
  <si>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</si>
  <si>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</si>
  <si>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</si>
  <si>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</si>
  <si>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</si>
  <si>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</si>
  <si>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</si>
  <si>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</si>
  <si>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</si>
  <si>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</si>
  <si>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</si>
  <si>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</si>
  <si>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</si>
  <si>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</si>
  <si>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</si>
  <si>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</si>
  <si>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</si>
  <si>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</si>
  <si>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</si>
  <si>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</si>
  <si>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</si>
  <si>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</si>
  <si>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</si>
  <si>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</si>
  <si>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</si>
  <si>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</si>
  <si>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</si>
  <si>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</si>
  <si>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</si>
  <si>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</si>
  <si>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</si>
  <si>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</si>
  <si>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</si>
  <si>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</si>
  <si>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</si>
  <si>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</si>
  <si>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</si>
  <si>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</si>
  <si>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</si>
  <si>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</si>
  <si>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</si>
  <si>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</si>
  <si>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</si>
  <si>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</si>
  <si>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</si>
  <si>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</si>
  <si>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</si>
  <si>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</si>
  <si>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</si>
  <si>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</si>
  <si>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</si>
  <si>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</si>
  <si>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</si>
  <si>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</si>
  <si>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</si>
  <si>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</si>
  <si>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</si>
  <si>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</si>
  <si>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</si>
  <si>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</si>
  <si>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</si>
  <si>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</si>
  <si>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</si>
  <si>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</si>
  <si>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</si>
  <si>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</si>
  <si>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</si>
  <si>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</si>
  <si>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</si>
  <si>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</si>
  <si>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</si>
  <si>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</si>
  <si>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</si>
  <si>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</si>
  <si>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</si>
  <si>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</si>
  <si>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</si>
  <si>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</si>
  <si>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</si>
  <si>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</si>
  <si>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</si>
  <si>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</si>
  <si>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</si>
  <si>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</si>
  <si>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</si>
  <si>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</si>
  <si>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</si>
  <si>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</si>
  <si>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</si>
  <si>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</si>
  <si>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</si>
  <si>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</si>
  <si>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</si>
  <si>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</si>
  <si>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</si>
  <si>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</si>
  <si>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</si>
  <si>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</si>
  <si>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</si>
  <si>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</si>
  <si>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</si>
  <si>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</si>
  <si>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</si>
  <si>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</si>
  <si>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</si>
  <si>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</si>
  <si>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</si>
  <si>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</si>
  <si>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</si>
  <si>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</si>
  <si>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</si>
  <si>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</si>
  <si>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</si>
  <si>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</si>
  <si>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</si>
  <si>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</si>
  <si>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</si>
  <si>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</si>
  <si>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</si>
  <si>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</si>
  <si>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</si>
  <si>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</si>
  <si>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</si>
  <si>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</si>
  <si>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</si>
  <si>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</si>
  <si>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</si>
  <si>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</si>
  <si>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</si>
  <si>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</si>
  <si>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</si>
  <si>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</si>
  <si>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</si>
  <si>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</si>
  <si>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</si>
  <si>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</si>
  <si>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</si>
  <si>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</si>
  <si>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</si>
  <si>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</si>
  <si>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</si>
  <si>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</si>
  <si>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</si>
  <si>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</si>
  <si>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</si>
  <si>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</si>
  <si>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</si>
  <si>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</si>
  <si>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</si>
  <si>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</si>
  <si>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</si>
  <si>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</si>
  <si>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</si>
  <si>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</si>
  <si>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</si>
  <si>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</si>
  <si>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</si>
  <si>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</si>
  <si>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</si>
  <si>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</si>
  <si>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</si>
  <si>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</si>
  <si>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</si>
  <si>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</si>
  <si>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</si>
  <si>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</si>
  <si>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</si>
  <si>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</si>
  <si>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</si>
  <si>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</si>
  <si>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</si>
  <si>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</si>
  <si>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</si>
  <si>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</si>
  <si>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</si>
  <si>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</si>
  <si>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</si>
  <si>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</si>
  <si>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</si>
  <si>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</si>
  <si>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</si>
  <si>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</si>
  <si>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</si>
  <si>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</si>
  <si>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</si>
  <si>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</si>
  <si>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</si>
  <si>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</si>
  <si>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</si>
  <si>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</si>
  <si>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</si>
  <si>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</si>
  <si>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</si>
  <si>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</si>
  <si>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</si>
  <si>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</si>
  <si>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</si>
  <si>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</si>
  <si>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</si>
  <si>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</si>
  <si>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</si>
  <si>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</si>
  <si>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</si>
  <si>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</si>
  <si>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</si>
  <si>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</si>
  <si>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</si>
  <si>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</si>
  <si>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</si>
  <si>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</si>
  <si>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</si>
  <si>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</si>
  <si>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</si>
  <si>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</si>
  <si>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</si>
  <si>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</si>
  <si>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</si>
  <si>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</si>
  <si>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</si>
  <si>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</si>
  <si>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</si>
  <si>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</si>
  <si>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</si>
  <si>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</si>
  <si>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</si>
  <si>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</si>
  <si>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</si>
  <si>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</si>
  <si>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</si>
  <si>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</si>
  <si>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</si>
  <si>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</si>
  <si>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</si>
  <si>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</si>
  <si>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</si>
  <si>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</si>
  <si>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</si>
  <si>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</si>
  <si>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</si>
  <si>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</si>
  <si>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</si>
  <si>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</si>
  <si>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</si>
  <si>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</si>
  <si>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</si>
  <si>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</si>
  <si>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</si>
  <si>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</si>
  <si>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</si>
  <si>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</si>
  <si>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</si>
  <si>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</si>
  <si>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</si>
  <si>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</si>
  <si>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</si>
  <si>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</si>
  <si>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</si>
  <si>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</si>
  <si>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</si>
  <si>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</si>
  <si>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</si>
  <si>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</si>
  <si>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</si>
  <si>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</si>
  <si>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</si>
  <si>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</si>
  <si>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</si>
  <si>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</si>
  <si>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</si>
  <si>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</si>
  <si>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</si>
  <si>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</si>
  <si>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</si>
  <si>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</si>
  <si>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</si>
  <si>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</si>
  <si>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</si>
  <si>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</si>
  <si>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</si>
  <si>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</si>
  <si>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</si>
  <si>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</si>
  <si>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</si>
  <si>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</si>
  <si>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</si>
  <si>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</si>
  <si>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</si>
  <si>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</si>
  <si>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</si>
  <si>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</si>
  <si>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</si>
  <si>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</si>
  <si>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</si>
  <si>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</si>
  <si>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</si>
  <si>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</si>
  <si>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</si>
  <si>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</si>
  <si>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</si>
  <si>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</si>
  <si>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</si>
  <si>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</si>
  <si>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</si>
  <si>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</si>
  <si>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</si>
  <si>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</si>
  <si>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</si>
  <si>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</si>
  <si>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</si>
  <si>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</si>
  <si>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</si>
  <si>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</si>
  <si>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</si>
  <si>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</si>
  <si>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</si>
  <si>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</si>
  <si>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</si>
  <si>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</si>
  <si>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</si>
  <si>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</si>
  <si>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</si>
  <si>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</si>
  <si>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</si>
  <si>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</si>
  <si>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</si>
  <si>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</si>
  <si>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</si>
  <si>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</si>
  <si>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</si>
  <si>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</si>
  <si>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</si>
  <si>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</si>
  <si>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</si>
  <si>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</si>
  <si>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</si>
  <si>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</si>
  <si>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</si>
  <si>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</si>
  <si>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</si>
  <si>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</si>
  <si>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</si>
  <si>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</si>
  <si>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</si>
  <si>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</si>
  <si>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</si>
  <si>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</si>
  <si>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</si>
  <si>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</si>
  <si>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</si>
  <si>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</si>
  <si>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</si>
  <si>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</si>
  <si>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</si>
  <si>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</si>
  <si>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</si>
  <si>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</si>
  <si>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</si>
  <si>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</si>
  <si>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</si>
  <si>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</si>
  <si>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</si>
  <si>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</si>
  <si>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</si>
  <si>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</si>
  <si>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</si>
  <si>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</si>
  <si>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</si>
  <si>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</si>
  <si>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</si>
  <si>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</si>
  <si>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</si>
  <si>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</si>
  <si>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</si>
  <si>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</si>
  <si>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</si>
  <si>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</si>
  <si>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</si>
  <si>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</si>
  <si>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</si>
  <si>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</si>
  <si>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</si>
  <si>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</si>
  <si>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</si>
  <si>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</si>
  <si>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</si>
  <si>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</si>
  <si>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</si>
  <si>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</si>
  <si>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</si>
  <si>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</si>
  <si>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</si>
  <si>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</si>
  <si>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</si>
  <si>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</si>
  <si>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</si>
  <si>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</si>
  <si>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</si>
  <si>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</si>
  <si>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</si>
  <si>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</si>
  <si>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</si>
  <si>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</si>
  <si>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</si>
  <si>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</si>
  <si>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</si>
  <si>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</si>
  <si>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</si>
  <si>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</si>
  <si>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</si>
  <si>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</si>
  <si>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</si>
  <si>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</si>
  <si>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</si>
  <si>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</si>
  <si>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</si>
  <si>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</si>
  <si>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</si>
  <si>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</si>
  <si>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</si>
  <si>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</si>
  <si>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</si>
  <si>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</si>
  <si>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</si>
  <si>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</si>
  <si>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</si>
  <si>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</si>
  <si>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</si>
  <si>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</si>
  <si>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</si>
  <si>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</si>
  <si>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</si>
  <si>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</si>
  <si>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</si>
  <si>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</si>
  <si>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</si>
  <si>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</si>
  <si>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</si>
  <si>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</si>
  <si>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</si>
  <si>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</si>
  <si>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</si>
  <si>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</si>
  <si>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</si>
  <si>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</si>
  <si>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</si>
  <si>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</si>
  <si>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</si>
  <si>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</si>
  <si>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</si>
  <si>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</si>
  <si>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</si>
  <si>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</si>
  <si>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</si>
  <si>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</si>
  <si>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</si>
  <si>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</si>
  <si>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</si>
  <si>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</si>
  <si>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</si>
  <si>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</si>
  <si>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</si>
  <si>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</si>
  <si>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</si>
  <si>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</si>
  <si>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</si>
  <si>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</si>
  <si>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</si>
  <si>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</si>
  <si>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</si>
  <si>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</si>
  <si>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</si>
  <si>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</si>
  <si>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</si>
  <si>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</si>
  <si>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</si>
  <si>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</si>
  <si>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</si>
  <si>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</si>
  <si>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</si>
  <si>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</si>
  <si>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</si>
  <si>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</si>
  <si>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</si>
  <si>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</si>
  <si>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</si>
  <si>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</si>
  <si>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</si>
  <si>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</si>
  <si>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</si>
  <si>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</si>
  <si>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</si>
  <si>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</si>
  <si>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</si>
  <si>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</si>
  <si>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</si>
  <si>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</si>
  <si>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</si>
  <si>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</si>
  <si>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</si>
  <si>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</si>
  <si>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</si>
  <si>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</si>
  <si>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</si>
  <si>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</si>
  <si>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</si>
  <si>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</si>
  <si>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</si>
  <si>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</si>
  <si>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</si>
  <si>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</si>
  <si>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</si>
  <si>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</si>
  <si>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</si>
  <si>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</si>
  <si>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</si>
  <si>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</si>
  <si>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</si>
  <si>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</si>
  <si>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</si>
  <si>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</si>
  <si>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</si>
  <si>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</si>
  <si>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</si>
  <si>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</si>
  <si>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</si>
  <si>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</si>
  <si>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</si>
  <si>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</si>
  <si>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</si>
  <si>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</si>
  <si>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</si>
  <si>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</si>
  <si>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</si>
  <si>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</si>
  <si>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</si>
  <si>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</si>
  <si>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</si>
  <si>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</si>
  <si>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</si>
  <si>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</si>
  <si>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</si>
  <si>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</si>
  <si>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</si>
  <si>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</si>
  <si>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</si>
  <si>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</si>
  <si>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</si>
  <si>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</si>
  <si>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</si>
  <si>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</si>
  <si>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</si>
  <si>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</si>
  <si>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</si>
  <si>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</si>
  <si>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</si>
  <si>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</si>
  <si>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</si>
  <si>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</si>
  <si>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</si>
  <si>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</si>
  <si>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</si>
  <si>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</si>
  <si>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</si>
  <si>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</si>
  <si>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</si>
  <si>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</si>
  <si>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</si>
  <si>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</si>
  <si>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</si>
  <si>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</si>
  <si>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</si>
  <si>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</si>
  <si>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</si>
  <si>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</si>
  <si>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</si>
  <si>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</si>
  <si>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</si>
  <si>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</si>
  <si>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</si>
  <si>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</si>
  <si>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</si>
  <si>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</si>
  <si>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</si>
  <si>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</si>
  <si>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</si>
  <si>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</si>
  <si>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</si>
  <si>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</si>
  <si>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</si>
  <si>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</si>
  <si>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</si>
  <si>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</si>
  <si>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</si>
  <si>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</si>
  <si>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</si>
  <si>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</si>
  <si>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</si>
  <si>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</si>
  <si>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</si>
  <si>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</si>
  <si>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</si>
  <si>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</si>
  <si>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</si>
  <si>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</si>
  <si>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</si>
  <si>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</si>
  <si>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</si>
  <si>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</si>
  <si>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</si>
  <si>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</si>
  <si>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</si>
  <si>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</si>
  <si>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</si>
  <si>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</si>
  <si>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</si>
  <si>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</si>
  <si>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</si>
  <si>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</si>
  <si>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</si>
  <si>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</si>
  <si>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</si>
  <si>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</si>
  <si>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</si>
  <si>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</si>
  <si>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</si>
  <si>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</si>
  <si>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</si>
  <si>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</si>
  <si>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</si>
  <si>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</si>
  <si>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</si>
  <si>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</si>
  <si>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</si>
  <si>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</si>
  <si>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</si>
  <si>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</si>
  <si>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</si>
  <si>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</si>
  <si>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</si>
  <si>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</si>
  <si>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</si>
  <si>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</si>
  <si>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</si>
  <si>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</si>
  <si>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</si>
  <si>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</si>
  <si>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</si>
  <si>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</si>
  <si>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</si>
  <si>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</si>
  <si>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</si>
  <si>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</si>
  <si>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</si>
  <si>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</si>
  <si>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</si>
  <si>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</si>
  <si>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</si>
  <si>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</si>
  <si>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</si>
  <si>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</si>
  <si>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</si>
  <si>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</si>
  <si>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</si>
  <si>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</si>
  <si>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</si>
  <si>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</si>
  <si>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</si>
  <si>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</si>
  <si>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</si>
  <si>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</si>
  <si>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</si>
  <si>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</si>
  <si>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</si>
  <si>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</si>
  <si>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</si>
  <si>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</si>
  <si>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</si>
  <si>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</si>
  <si>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</si>
  <si>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</si>
  <si>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</si>
  <si>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</si>
  <si>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</si>
  <si>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</si>
  <si>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</si>
  <si>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</si>
  <si>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</si>
  <si>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</si>
  <si>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</si>
  <si>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</si>
  <si>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</si>
  <si>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</si>
  <si>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</si>
  <si>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</si>
  <si>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</si>
  <si>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</si>
  <si>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</si>
  <si>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</si>
  <si>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</si>
  <si>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</si>
  <si>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</si>
  <si>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</si>
  <si>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</si>
  <si>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</si>
  <si>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</si>
  <si>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</si>
  <si>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</si>
  <si>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</si>
  <si>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</si>
  <si>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</si>
  <si>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</si>
  <si>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</si>
  <si>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</si>
  <si>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</si>
  <si>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</si>
  <si>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</si>
  <si>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</si>
  <si>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</si>
  <si>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</si>
  <si>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</si>
  <si>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</si>
  <si>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</si>
  <si>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</si>
  <si>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</si>
  <si>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</si>
  <si>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</si>
  <si>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</si>
  <si>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</si>
  <si>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</si>
  <si>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</si>
  <si>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</si>
  <si>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</si>
  <si>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</si>
  <si>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</si>
  <si>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</si>
  <si>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</si>
  <si>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</si>
  <si>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</si>
  <si>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</si>
  <si>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</si>
  <si>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</si>
  <si>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</si>
  <si>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</si>
  <si>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</si>
  <si>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</si>
  <si>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</si>
  <si>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</si>
  <si>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</si>
  <si>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</si>
  <si>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</si>
  <si>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</si>
  <si>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</si>
  <si>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</si>
  <si>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</si>
  <si>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</si>
  <si>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</si>
  <si>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</si>
  <si>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</si>
  <si>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</si>
  <si>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</si>
  <si>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</si>
  <si>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</si>
  <si>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</si>
  <si>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</si>
  <si>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</si>
  <si>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</si>
  <si>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</si>
  <si>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</si>
  <si>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</si>
  <si>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</si>
  <si>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</si>
  <si>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</si>
  <si>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</si>
  <si>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</si>
  <si>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</si>
  <si>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</si>
  <si>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</si>
  <si>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</si>
  <si>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</si>
  <si>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</si>
  <si>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</si>
  <si>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</si>
  <si>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</si>
  <si>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</si>
  <si>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</si>
  <si>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</si>
  <si>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</si>
  <si>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</si>
  <si>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</si>
  <si>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</si>
  <si>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</si>
  <si>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</si>
  <si>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</si>
  <si>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</si>
  <si>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</si>
  <si>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</si>
  <si>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</si>
  <si>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</si>
  <si>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</si>
  <si>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</si>
  <si>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</si>
  <si>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</si>
  <si>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</si>
  <si>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</si>
  <si>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</si>
  <si>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</si>
  <si>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</si>
  <si>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</si>
  <si>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</si>
  <si>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</si>
  <si>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</si>
  <si>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</si>
  <si>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</si>
  <si>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</si>
  <si>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</si>
  <si>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</si>
  <si>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</si>
  <si>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</si>
  <si>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</si>
  <si>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</si>
  <si>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</si>
  <si>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</si>
  <si>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</si>
  <si>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</si>
  <si>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</si>
  <si>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</si>
  <si>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</si>
  <si>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</si>
  <si>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</si>
  <si>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</si>
  <si>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</si>
  <si>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</si>
  <si>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</si>
  <si>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</si>
  <si>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</si>
  <si>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</si>
  <si>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</si>
  <si>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</si>
  <si>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</si>
  <si>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</si>
  <si>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</si>
  <si>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</si>
  <si>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</si>
  <si>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</si>
  <si>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</si>
  <si>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</si>
  <si>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</si>
  <si>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</si>
  <si>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</si>
  <si>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</si>
  <si>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</si>
  <si>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</si>
  <si>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</si>
  <si>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</si>
  <si>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</si>
  <si>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</si>
  <si>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</si>
  <si>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</si>
  <si>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</si>
  <si>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</si>
  <si>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</si>
  <si>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</si>
  <si>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</si>
  <si>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</si>
  <si>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</si>
  <si>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</si>
  <si>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</si>
  <si>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</si>
  <si>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</si>
  <si>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</si>
  <si>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</si>
  <si>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</si>
  <si>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</si>
  <si>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</si>
  <si>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</si>
  <si>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</si>
  <si>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</si>
  <si>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</si>
  <si>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</si>
  <si>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</si>
  <si>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</si>
  <si>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</si>
  <si>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</si>
  <si>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</si>
  <si>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</si>
  <si>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</si>
  <si>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</si>
  <si>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</si>
  <si>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</si>
  <si>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</si>
  <si>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</si>
  <si>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</si>
  <si>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</si>
  <si>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</si>
  <si>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</si>
  <si>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</si>
  <si>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</si>
  <si>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</si>
  <si>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</si>
  <si>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</si>
  <si>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</si>
  <si>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</si>
  <si>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</si>
  <si>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</si>
  <si>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</si>
  <si>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</si>
  <si>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</si>
  <si>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</si>
  <si>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</si>
  <si>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</si>
  <si>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</si>
  <si>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</si>
  <si>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</si>
  <si>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</si>
  <si>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</si>
  <si>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</si>
  <si>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</si>
  <si>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</si>
  <si>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</si>
  <si>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</si>
  <si>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</si>
  <si>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</si>
  <si>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</si>
  <si>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</si>
  <si>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</si>
  <si>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</si>
  <si>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</si>
  <si>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</si>
  <si>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</si>
  <si>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</si>
  <si>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</si>
  <si>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</si>
  <si>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</si>
  <si>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</si>
  <si>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</si>
  <si>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</si>
  <si>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</si>
  <si>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</si>
  <si>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</si>
  <si>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</si>
  <si>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</si>
  <si>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</si>
  <si>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</si>
  <si>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</si>
  <si>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</si>
  <si>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</si>
  <si>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</si>
  <si>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</si>
  <si>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</si>
  <si>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</si>
  <si>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</si>
  <si>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</si>
  <si>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</si>
  <si>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</si>
  <si>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</si>
  <si>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</si>
  <si>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</si>
  <si>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</si>
  <si>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</si>
  <si>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</si>
  <si>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</si>
  <si>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</si>
  <si>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</si>
  <si>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</si>
  <si>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</si>
  <si>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</si>
  <si>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</si>
  <si>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</si>
  <si>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</si>
  <si>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</si>
  <si>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</si>
  <si>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</si>
  <si>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</si>
  <si>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</si>
  <si>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</si>
  <si>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</si>
  <si>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</si>
  <si>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</si>
  <si>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</si>
  <si>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</si>
  <si>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</si>
  <si>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</si>
  <si>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</si>
  <si>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</si>
  <si>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</si>
  <si>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</si>
  <si>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</si>
  <si>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</si>
  <si>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</si>
  <si>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</si>
  <si>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</si>
  <si>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</si>
  <si>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</si>
  <si>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</si>
  <si>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</si>
  <si>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</si>
  <si>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</si>
  <si>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</si>
  <si>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</si>
  <si>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</si>
  <si>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</si>
  <si>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</si>
  <si>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</si>
  <si>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</si>
  <si>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</si>
  <si>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</si>
  <si>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</si>
  <si>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</si>
  <si>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</si>
  <si>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</si>
  <si>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</si>
  <si>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</si>
  <si>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</si>
  <si>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</si>
  <si>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</si>
  <si>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</si>
  <si>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</si>
  <si>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</si>
  <si>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</si>
  <si>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</si>
  <si>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</si>
  <si>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</si>
  <si>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</si>
  <si>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</si>
  <si>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</si>
  <si>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</si>
  <si>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</si>
  <si>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</si>
  <si>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</si>
  <si>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</si>
  <si>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</si>
  <si>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</si>
  <si>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</si>
  <si>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</si>
  <si>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</si>
  <si>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</si>
  <si>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</si>
  <si>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</si>
  <si>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</si>
  <si>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</si>
  <si>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</si>
  <si>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</si>
  <si>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</si>
  <si>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</si>
  <si>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</si>
  <si>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</si>
  <si>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</si>
  <si>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</si>
  <si>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</si>
  <si>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</si>
  <si>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</si>
  <si>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</si>
  <si>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</si>
  <si>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</si>
  <si>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</si>
  <si>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</si>
  <si>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</si>
  <si>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</si>
  <si>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</si>
  <si>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</si>
  <si>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</si>
  <si>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</si>
  <si>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</si>
  <si>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</si>
  <si>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</si>
  <si>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</si>
  <si>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</si>
  <si>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</si>
  <si>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</si>
  <si>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</si>
  <si>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</si>
  <si>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</si>
  <si>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</si>
  <si>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</si>
  <si>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</si>
  <si>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</si>
  <si>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</si>
  <si>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</si>
  <si>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</si>
  <si>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</si>
  <si>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</si>
  <si>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</si>
  <si>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</si>
  <si>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</si>
  <si>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</si>
  <si>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</si>
  <si>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</si>
  <si>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</si>
  <si>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</si>
  <si>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</si>
  <si>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</si>
  <si>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</si>
  <si>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</si>
  <si>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</si>
  <si>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</si>
  <si>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</si>
  <si>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</si>
  <si>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</si>
  <si>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</si>
  <si>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</si>
  <si>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</si>
  <si>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</si>
  <si>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</si>
  <si>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</si>
  <si>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</si>
  <si>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</si>
  <si>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</si>
  <si>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</si>
  <si>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</si>
  <si>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</si>
  <si>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</si>
  <si>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</si>
  <si>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</si>
  <si>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</si>
  <si>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</si>
  <si>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</si>
  <si>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</si>
  <si>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</si>
  <si>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</si>
  <si>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</si>
  <si>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</si>
  <si>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</si>
  <si>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</si>
  <si>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</si>
  <si>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</si>
  <si>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</si>
  <si>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</si>
  <si>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</si>
  <si>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</si>
  <si>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</si>
  <si>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</si>
  <si>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</si>
  <si>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</si>
  <si>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</si>
  <si>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</si>
  <si>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</si>
  <si>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</si>
  <si>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</si>
  <si>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</si>
  <si>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</si>
  <si>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</si>
  <si>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</si>
  <si>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</si>
  <si>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</si>
  <si>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</si>
  <si>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</si>
  <si>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</si>
  <si>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</si>
  <si>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</si>
  <si>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</si>
  <si>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</si>
  <si>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</si>
  <si>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</si>
  <si>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</si>
  <si>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</si>
  <si>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</si>
  <si>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</si>
  <si>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</si>
  <si>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</si>
  <si>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</si>
  <si>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</si>
  <si>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</si>
  <si>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</si>
  <si>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</si>
  <si>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</si>
  <si>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</si>
  <si>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</si>
  <si>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</si>
  <si>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</si>
  <si>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</si>
  <si>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</si>
  <si>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</si>
  <si>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</si>
  <si>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</si>
  <si>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</si>
  <si>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</si>
  <si>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</si>
  <si>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</si>
  <si>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</si>
  <si>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</si>
  <si>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</si>
  <si>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</si>
  <si>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</si>
  <si>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</si>
  <si>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</si>
  <si>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</si>
  <si>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</si>
  <si>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</si>
  <si>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</si>
  <si>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</si>
  <si>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</si>
  <si>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</si>
  <si>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</si>
  <si>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</si>
  <si>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</si>
  <si>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</si>
  <si>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</si>
  <si>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</si>
  <si>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</si>
  <si>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</si>
  <si>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</si>
  <si>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</si>
  <si>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</si>
  <si>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</si>
  <si>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</si>
  <si>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</si>
  <si>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</si>
  <si>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</si>
  <si>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</si>
  <si>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</si>
  <si>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</si>
  <si>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</si>
  <si>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</si>
  <si>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</si>
  <si>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</si>
  <si>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</si>
  <si>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</si>
  <si>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</si>
  <si>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</si>
  <si>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</si>
  <si>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</si>
  <si>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</si>
  <si>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</si>
  <si>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</si>
  <si>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</si>
  <si>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</si>
  <si>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</si>
  <si>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</si>
  <si>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</si>
  <si>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</si>
  <si>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</si>
  <si>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</si>
  <si>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</si>
  <si>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</si>
  <si>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</si>
  <si>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</si>
  <si>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</si>
  <si>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</si>
  <si>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</si>
  <si>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</si>
  <si>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</si>
  <si>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</si>
  <si>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</si>
  <si>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</si>
  <si>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</si>
  <si>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</si>
  <si>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</si>
  <si>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</si>
  <si>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</si>
  <si>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</si>
  <si>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</si>
  <si>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</si>
  <si>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</si>
  <si>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</si>
  <si>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</si>
  <si>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</si>
  <si>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</si>
  <si>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</si>
  <si>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</si>
  <si>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</si>
  <si>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</si>
  <si>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</si>
  <si>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</si>
  <si>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</si>
  <si>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</si>
  <si>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</si>
  <si>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</si>
  <si>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</si>
  <si>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</si>
  <si>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</si>
  <si>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</si>
  <si>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</si>
  <si>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</si>
  <si>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</si>
  <si>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</si>
  <si>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</si>
  <si>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</si>
  <si>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</si>
  <si>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</si>
  <si>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</si>
  <si>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</si>
  <si>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</si>
  <si>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</si>
  <si>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</si>
  <si>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</si>
  <si>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</si>
  <si>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</si>
  <si>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</si>
  <si>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</si>
  <si>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</si>
  <si>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</si>
  <si>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</si>
  <si>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</si>
  <si>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</si>
  <si>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</si>
  <si>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</si>
  <si>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</si>
  <si>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</si>
  <si>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</si>
  <si>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</si>
  <si>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</si>
  <si>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</si>
  <si>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</si>
  <si>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</si>
  <si>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</si>
  <si>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</si>
  <si>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</si>
  <si>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</si>
  <si>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</si>
  <si>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</si>
  <si>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</si>
  <si>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</si>
  <si>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</si>
  <si>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</si>
  <si>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</si>
  <si>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</si>
  <si>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</si>
  <si>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</si>
  <si>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</si>
  <si>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</si>
  <si>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</si>
  <si>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</si>
  <si>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</si>
  <si>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</si>
  <si>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</si>
  <si>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</si>
  <si>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</si>
  <si>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</si>
  <si>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</si>
  <si>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</si>
  <si>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</si>
  <si>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</si>
  <si>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</si>
  <si>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</si>
  <si>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</si>
  <si>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</si>
  <si>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</si>
  <si>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</si>
  <si>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</si>
  <si>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</si>
  <si>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</si>
  <si>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</si>
  <si>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</si>
  <si>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</si>
  <si>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</si>
  <si>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</si>
  <si>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</si>
  <si>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</si>
  <si>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</si>
  <si>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</si>
  <si>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</si>
  <si>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</si>
  <si>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</si>
  <si>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</si>
  <si>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</si>
  <si>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</si>
  <si>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</si>
  <si>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</si>
  <si>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</si>
  <si>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</si>
  <si>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</si>
  <si>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</si>
  <si>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</si>
  <si>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</si>
  <si>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</si>
  <si>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</si>
  <si>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</si>
  <si>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</si>
  <si>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</si>
  <si>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</si>
  <si>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</si>
  <si>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</si>
  <si>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</si>
  <si>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</si>
  <si>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</si>
  <si>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</si>
  <si>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</si>
  <si>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</si>
  <si>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</si>
  <si>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</si>
  <si>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</si>
  <si>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</si>
  <si>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</si>
  <si>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</si>
  <si>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</si>
  <si>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</si>
  <si>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</si>
  <si>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</si>
  <si>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</si>
  <si>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</si>
  <si>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</si>
  <si>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</si>
  <si>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</si>
  <si>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</si>
  <si>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</si>
  <si>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</si>
  <si>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</si>
  <si>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</si>
  <si>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</si>
  <si>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</si>
  <si>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</si>
  <si>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</si>
  <si>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</si>
  <si>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</si>
  <si>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</si>
  <si>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</si>
  <si>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</si>
  <si>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</si>
  <si>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</si>
  <si>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</si>
  <si>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</si>
  <si>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</si>
  <si>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</si>
  <si>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</si>
  <si>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</si>
  <si>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</si>
  <si>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</si>
  <si>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</si>
  <si>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</si>
  <si>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</si>
  <si>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</si>
  <si>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</si>
  <si>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</si>
  <si>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</si>
  <si>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</si>
  <si>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</si>
  <si>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</si>
  <si>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</si>
  <si>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</si>
  <si>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</si>
  <si>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</si>
  <si>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</si>
  <si>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</si>
  <si>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</si>
  <si>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</si>
  <si>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</si>
  <si>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</si>
  <si>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</si>
  <si>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</si>
  <si>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</si>
  <si>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</si>
  <si>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</si>
  <si>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</si>
  <si>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</si>
  <si>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</si>
  <si>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</si>
  <si>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</si>
  <si>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</si>
  <si>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</si>
  <si>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</si>
  <si>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</si>
  <si>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</si>
  <si>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</si>
  <si>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</si>
  <si>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</si>
  <si>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</si>
  <si>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</si>
  <si>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</si>
  <si>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</si>
  <si>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</si>
  <si>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</si>
  <si>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</si>
  <si>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</si>
  <si>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</si>
  <si>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</si>
  <si>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</si>
  <si>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</si>
  <si>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</si>
  <si>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</si>
  <si>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</si>
  <si>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</si>
  <si>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</si>
  <si>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</si>
  <si>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</si>
  <si>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</si>
  <si>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</si>
  <si>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</si>
  <si>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</si>
  <si>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</si>
  <si>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</si>
  <si>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</si>
  <si>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</si>
  <si>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</si>
  <si>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</si>
  <si>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</si>
  <si>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</si>
  <si>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</si>
  <si>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</si>
  <si>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</si>
  <si>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</si>
  <si>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</si>
  <si>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</si>
  <si>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</si>
  <si>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</si>
  <si>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</si>
  <si>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</si>
  <si>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</si>
  <si>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</si>
  <si>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</si>
  <si>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</si>
  <si>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</si>
  <si>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</si>
  <si>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</si>
  <si>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</si>
  <si>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</si>
  <si>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</si>
  <si>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</si>
  <si>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</si>
  <si>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</si>
  <si>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</si>
  <si>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</si>
  <si>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</si>
  <si>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</si>
  <si>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</si>
  <si>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</si>
  <si>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</si>
  <si>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</si>
  <si>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</si>
  <si>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</si>
  <si>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</si>
  <si>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</si>
  <si>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</si>
  <si>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</si>
  <si>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</si>
  <si>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</si>
  <si>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</si>
  <si>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</si>
  <si>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</si>
  <si>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</si>
  <si>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</si>
  <si>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</si>
  <si>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</si>
  <si>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</si>
  <si>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</si>
  <si>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</si>
  <si>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</si>
  <si>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</si>
  <si>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</si>
  <si>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</si>
  <si>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</si>
  <si>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</si>
  <si>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</si>
  <si>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</si>
  <si>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</si>
  <si>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</si>
  <si>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</si>
  <si>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</si>
  <si>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</si>
  <si>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</si>
  <si>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</si>
  <si>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</si>
  <si>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</si>
  <si>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</si>
  <si>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</si>
  <si>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</si>
  <si>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</si>
  <si>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</si>
  <si>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</si>
  <si>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</si>
  <si>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</si>
  <si>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</si>
  <si>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</si>
  <si>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</si>
  <si>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</si>
  <si>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</si>
  <si>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</si>
  <si>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</si>
  <si>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</si>
  <si>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</si>
  <si>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</si>
  <si>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</si>
  <si>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</si>
  <si>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</si>
  <si>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</si>
  <si>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</si>
  <si>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</si>
  <si>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</si>
  <si>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</si>
  <si>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</si>
  <si>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</si>
  <si>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</si>
  <si>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</si>
  <si>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</si>
  <si>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</si>
  <si>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</si>
  <si>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</si>
  <si>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</si>
  <si>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</si>
  <si>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</si>
  <si>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</si>
  <si>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</si>
  <si>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</si>
  <si>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</si>
  <si>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</si>
  <si>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</si>
  <si>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</si>
  <si>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</si>
  <si>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</si>
  <si>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</si>
  <si>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</si>
  <si>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</si>
  <si>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</si>
  <si>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</si>
  <si>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</si>
  <si>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</si>
  <si>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</si>
  <si>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</si>
  <si>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</si>
  <si>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</si>
  <si>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</si>
  <si>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</si>
  <si>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</si>
  <si>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</si>
  <si>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</si>
  <si>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</si>
  <si>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</si>
  <si>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</si>
  <si>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</si>
  <si>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</si>
  <si>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</si>
  <si>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</si>
  <si>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</si>
  <si>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</si>
  <si>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</si>
  <si>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</si>
  <si>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</si>
  <si>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</si>
  <si>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</si>
  <si>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</si>
  <si>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</si>
  <si>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</si>
  <si>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</si>
  <si>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</si>
  <si>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</si>
  <si>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</si>
  <si>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</si>
  <si>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</si>
  <si>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</si>
  <si>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</si>
  <si>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</si>
  <si>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</si>
  <si>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</si>
  <si>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</si>
  <si>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</si>
  <si>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</si>
  <si>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</si>
  <si>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</si>
  <si>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</si>
  <si>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</si>
  <si>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</si>
  <si>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</si>
  <si>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</si>
  <si>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</si>
  <si>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</si>
  <si>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</si>
  <si>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</si>
  <si>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</si>
  <si>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</si>
  <si>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</si>
  <si>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</si>
  <si>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</si>
  <si>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</si>
  <si>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</si>
  <si>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</si>
  <si>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</si>
  <si>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</si>
  <si>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</si>
  <si>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</si>
  <si>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</si>
  <si>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</si>
  <si>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</si>
  <si>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</si>
  <si>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</si>
  <si>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</si>
  <si>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</si>
  <si>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</si>
  <si>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</si>
  <si>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</si>
  <si>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</si>
  <si>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</si>
  <si>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</si>
  <si>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</si>
  <si>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</si>
  <si>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</si>
  <si>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</si>
  <si>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</si>
  <si>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</si>
  <si>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</si>
  <si>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</si>
  <si>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</si>
  <si>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</si>
  <si>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</si>
  <si>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</si>
  <si>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</si>
  <si>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</si>
  <si>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</si>
  <si>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</si>
  <si>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</si>
  <si>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</si>
  <si>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</si>
  <si>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</si>
  <si>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</si>
  <si>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</si>
  <si>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</si>
  <si>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</si>
  <si>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</si>
  <si>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</si>
  <si>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</si>
  <si>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</si>
  <si>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</si>
  <si>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</si>
  <si>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</si>
  <si>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</si>
  <si>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</si>
  <si>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</si>
  <si>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</si>
  <si>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</si>
  <si>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</si>
  <si>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</si>
  <si>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</si>
  <si>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</si>
  <si>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</si>
  <si>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</si>
  <si>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</si>
  <si>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</si>
  <si>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</si>
  <si>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</si>
  <si>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</si>
  <si>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</si>
  <si>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</si>
  <si>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</si>
  <si>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</si>
  <si>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</si>
  <si>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</si>
  <si>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</si>
  <si>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</si>
  <si>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</si>
  <si>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</si>
  <si>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</si>
  <si>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</si>
  <si>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</si>
  <si>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</si>
  <si>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</si>
  <si>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</si>
  <si>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</si>
  <si>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</si>
  <si>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</si>
  <si>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</si>
  <si>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</si>
  <si>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</si>
  <si>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</si>
  <si>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</si>
  <si>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</si>
  <si>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</si>
  <si>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</si>
  <si>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</si>
  <si>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</si>
  <si>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</si>
  <si>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</si>
  <si>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</si>
  <si>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</si>
  <si>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</si>
  <si>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</si>
  <si>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</si>
  <si>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</si>
  <si>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</si>
  <si>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</si>
  <si>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</si>
  <si>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</si>
  <si>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</si>
  <si>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</si>
  <si>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</si>
  <si>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</si>
  <si>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</si>
  <si>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</si>
  <si>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</si>
  <si>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</si>
  <si>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</si>
  <si>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</si>
  <si>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</si>
  <si>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</si>
  <si>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</si>
  <si>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</si>
  <si>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</si>
  <si>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</si>
  <si>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</si>
  <si>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</si>
  <si>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</si>
  <si>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</si>
  <si>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</si>
  <si>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</si>
  <si>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</si>
  <si>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</si>
  <si>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</si>
  <si>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</si>
  <si>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</si>
  <si>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</si>
  <si>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</si>
  <si>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</si>
  <si>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</si>
  <si>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</si>
  <si>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</si>
  <si>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</si>
  <si>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</si>
  <si>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</si>
  <si>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</si>
  <si>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</si>
  <si>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</si>
  <si>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</si>
  <si>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</si>
  <si>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</si>
  <si>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</si>
  <si>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</si>
  <si>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</si>
  <si>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</si>
  <si>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</si>
  <si>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</si>
  <si>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</si>
  <si>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</si>
  <si>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</si>
  <si>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</si>
  <si>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</si>
  <si>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</si>
  <si>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</si>
  <si>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</si>
  <si>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</si>
  <si>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</si>
  <si>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</si>
  <si>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</si>
  <si>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</si>
  <si>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</si>
  <si>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</si>
  <si>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</si>
  <si>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</si>
  <si>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</si>
  <si>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</si>
  <si>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</si>
  <si>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</si>
  <si>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</si>
  <si>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</si>
  <si>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</si>
  <si>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</si>
  <si>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</si>
  <si>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</si>
  <si>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</si>
  <si>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</si>
  <si>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</si>
  <si>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</si>
  <si>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</si>
  <si>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</si>
  <si>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</si>
  <si>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</si>
  <si>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</si>
  <si>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</si>
  <si>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</si>
  <si>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</si>
  <si>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</si>
  <si>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</si>
  <si>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</si>
  <si>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</si>
  <si>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</si>
  <si>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</si>
  <si>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</si>
  <si>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</si>
  <si>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</si>
  <si>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</si>
  <si>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</si>
  <si>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</si>
  <si>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</si>
  <si>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</si>
  <si>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</si>
  <si>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</si>
  <si>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</si>
  <si>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</si>
  <si>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</si>
  <si>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</si>
  <si>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</si>
  <si>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</si>
  <si>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</si>
  <si>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</si>
  <si>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</si>
  <si>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</si>
  <si>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</si>
  <si>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</si>
  <si>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</si>
  <si>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</si>
  <si>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</si>
  <si>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</si>
  <si>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</si>
  <si>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</si>
  <si>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</si>
  <si>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</si>
  <si>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</si>
  <si>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</si>
  <si>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</si>
  <si>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</si>
  <si>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</si>
  <si>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</si>
  <si>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</si>
  <si>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</si>
  <si>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</si>
  <si>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</si>
  <si>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</si>
  <si>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</si>
  <si>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</si>
  <si>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</si>
  <si>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</si>
  <si>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</si>
  <si>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</si>
  <si>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</si>
  <si>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</si>
  <si>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</si>
  <si>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</si>
  <si>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</si>
  <si>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</si>
  <si>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</si>
  <si>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</si>
  <si>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</si>
  <si>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</si>
  <si>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</si>
  <si>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</si>
  <si>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</si>
  <si>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</si>
  <si>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</si>
  <si>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</si>
  <si>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</si>
  <si>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</si>
  <si>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</si>
  <si>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</si>
  <si>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</si>
  <si>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</si>
  <si>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</si>
  <si>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</si>
  <si>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</si>
  <si>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</si>
  <si>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</si>
  <si>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</si>
  <si>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</si>
  <si>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</si>
  <si>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</si>
  <si>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</si>
  <si>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</si>
  <si>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</si>
  <si>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</si>
  <si>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</si>
  <si>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</si>
  <si>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</si>
  <si>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</si>
  <si>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</si>
  <si>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</si>
  <si>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</si>
  <si>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</si>
  <si>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</si>
  <si>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</si>
  <si>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</si>
  <si>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</si>
  <si>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</si>
  <si>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</si>
  <si>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</si>
  <si>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</si>
  <si>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</si>
  <si>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</si>
  <si>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</si>
  <si>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</si>
  <si>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</si>
  <si>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</si>
  <si>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</si>
  <si>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</si>
  <si>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</si>
  <si>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</si>
  <si>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</si>
  <si>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</si>
  <si>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</si>
  <si>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</si>
  <si>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</si>
  <si>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</si>
  <si>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</si>
  <si>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</si>
  <si>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</si>
  <si>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</si>
  <si>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</si>
  <si>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</si>
  <si>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</si>
  <si>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</si>
  <si>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</si>
  <si>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</si>
  <si>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</si>
  <si>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</si>
  <si>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</si>
  <si>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</si>
  <si>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</si>
  <si>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</si>
  <si>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</si>
  <si>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</si>
  <si>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</si>
  <si>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</si>
  <si>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</si>
  <si>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</si>
  <si>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</si>
  <si>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</si>
  <si>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</si>
  <si>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</si>
  <si>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</si>
  <si>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</si>
  <si>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</si>
  <si>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</si>
  <si>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</si>
  <si>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</si>
  <si>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</si>
  <si>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</si>
  <si>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</si>
  <si>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</si>
  <si>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</si>
  <si>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</si>
  <si>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</si>
  <si>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</si>
  <si>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</si>
  <si>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</si>
  <si>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</si>
  <si>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</si>
  <si>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</si>
  <si>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</si>
  <si>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</si>
  <si>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</si>
  <si>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</si>
  <si>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</si>
  <si>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</si>
  <si>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</si>
  <si>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</si>
  <si>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</si>
  <si>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</si>
  <si>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</si>
  <si>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</si>
  <si>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</si>
  <si>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</si>
  <si>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</si>
  <si>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</si>
  <si>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</si>
  <si>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</si>
  <si>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</si>
  <si>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</si>
  <si>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</si>
  <si>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</si>
  <si>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</si>
  <si>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</si>
  <si>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</si>
  <si>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</si>
  <si>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</si>
  <si>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</si>
  <si>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</si>
  <si>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</si>
  <si>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</si>
  <si>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</si>
  <si>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</si>
  <si>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</si>
  <si>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</si>
  <si>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</si>
  <si>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</si>
  <si>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</si>
  <si>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</si>
  <si>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</si>
  <si>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</si>
  <si>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</si>
  <si>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</si>
  <si>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</si>
  <si>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</si>
  <si>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</si>
  <si>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</si>
  <si>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</si>
  <si>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</si>
  <si>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</si>
  <si>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</si>
  <si>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</si>
  <si>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</si>
  <si>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</si>
  <si>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</si>
  <si>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</si>
  <si>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</si>
  <si>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</si>
  <si>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</si>
  <si>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</si>
  <si>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</si>
  <si>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</si>
  <si>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</si>
  <si>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</si>
  <si>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</si>
  <si>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</si>
  <si>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</si>
  <si>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</si>
  <si>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</si>
  <si>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</si>
  <si>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</si>
  <si>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</si>
  <si>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</si>
  <si>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</si>
  <si>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</si>
  <si>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</si>
  <si>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</si>
  <si>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</si>
  <si>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</si>
  <si>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</si>
  <si>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</si>
  <si>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</si>
  <si>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</si>
  <si>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</si>
  <si>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</si>
  <si>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</si>
  <si>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</si>
  <si>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</si>
  <si>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</si>
  <si>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</si>
  <si>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</si>
  <si>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</si>
  <si>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</si>
  <si>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</si>
  <si>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</si>
  <si>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</si>
  <si>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</si>
  <si>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</si>
  <si>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</si>
  <si>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</si>
  <si>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</si>
  <si>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</si>
  <si>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</si>
  <si>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</si>
  <si>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</si>
  <si>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</si>
  <si>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</si>
  <si>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</si>
  <si>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</si>
  <si>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</si>
  <si>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</si>
  <si>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</si>
  <si>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</si>
  <si>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</si>
  <si>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</si>
  <si>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</si>
  <si>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</si>
  <si>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</si>
  <si>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</si>
  <si>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</si>
  <si>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</si>
  <si>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</si>
  <si>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</si>
  <si>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</si>
  <si>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</si>
  <si>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</si>
  <si>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</si>
  <si>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</si>
  <si>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</si>
  <si>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</si>
  <si>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</si>
  <si>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</si>
  <si>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</si>
  <si>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</si>
  <si>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</si>
  <si>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</si>
  <si>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</si>
  <si>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</si>
  <si>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</si>
  <si>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</si>
  <si>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</si>
  <si>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</si>
  <si>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</si>
  <si>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</si>
  <si>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</si>
  <si>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</si>
  <si>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</si>
  <si>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</si>
  <si>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</si>
  <si>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</si>
  <si>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</si>
  <si>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</si>
  <si>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</si>
  <si>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</si>
  <si>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</si>
  <si>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</si>
  <si>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</si>
  <si>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</si>
  <si>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</si>
  <si>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</si>
  <si>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</si>
  <si>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</si>
  <si>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</si>
  <si>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</si>
  <si>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</si>
  <si>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</si>
  <si>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</si>
  <si>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</si>
  <si>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</si>
  <si>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</si>
  <si>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</si>
  <si>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</si>
  <si>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</si>
  <si>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</si>
  <si>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</si>
  <si>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</si>
  <si>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</si>
  <si>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</si>
  <si>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</si>
  <si>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</si>
  <si>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</si>
  <si>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</si>
  <si>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</si>
  <si>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</si>
  <si>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</si>
  <si>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</si>
  <si>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</si>
  <si>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</si>
  <si>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</si>
  <si>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</si>
  <si>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</si>
  <si>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</si>
  <si>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</si>
  <si>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</si>
  <si>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</si>
  <si>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</si>
  <si>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</si>
  <si>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</si>
  <si>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</si>
  <si>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</si>
  <si>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</si>
  <si>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</si>
  <si>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</si>
  <si>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</si>
  <si>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</si>
  <si>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</si>
  <si>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</si>
  <si>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</si>
  <si>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</si>
  <si>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</si>
  <si>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</si>
  <si>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</si>
  <si>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</si>
  <si>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</si>
  <si>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</si>
  <si>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</si>
  <si>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</si>
  <si>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</si>
  <si>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</si>
  <si>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</si>
  <si>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</si>
  <si>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</si>
  <si>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</si>
  <si>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</si>
  <si>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</si>
  <si>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</si>
  <si>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</si>
  <si>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</si>
  <si>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</si>
  <si>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</si>
  <si>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</si>
  <si>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</si>
  <si>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</si>
  <si>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</si>
  <si>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</si>
  <si>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</si>
  <si>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</si>
  <si>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</si>
  <si>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</si>
  <si>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</si>
  <si>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</si>
  <si>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</si>
  <si>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</si>
  <si>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</si>
  <si>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</si>
  <si>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</si>
  <si>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</si>
  <si>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</si>
  <si>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</si>
  <si>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</si>
  <si>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</si>
  <si>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</si>
  <si>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</si>
  <si>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</si>
  <si>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</si>
  <si>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</si>
  <si>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</si>
  <si>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</si>
  <si>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</si>
  <si>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</si>
  <si>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</si>
  <si>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</si>
  <si>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</si>
  <si>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</si>
  <si>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</si>
  <si>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</si>
  <si>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</si>
  <si>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</si>
  <si>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</si>
  <si>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</si>
  <si>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</si>
  <si>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</si>
  <si>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</si>
  <si>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</si>
  <si>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</si>
  <si>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</si>
  <si>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</si>
  <si>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</si>
  <si>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</si>
  <si>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</si>
  <si>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</si>
  <si>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</si>
  <si>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</si>
  <si>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</si>
  <si>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</si>
  <si>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</si>
  <si>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</si>
  <si>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</si>
  <si>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</si>
  <si>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</si>
  <si>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</si>
  <si>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</si>
  <si>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</si>
  <si>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</si>
  <si>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</si>
  <si>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</si>
  <si>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</si>
  <si>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</si>
  <si>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</si>
  <si>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</si>
  <si>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</si>
  <si>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</si>
  <si>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</si>
  <si>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</si>
  <si>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</si>
  <si>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</si>
  <si>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</si>
  <si>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</si>
  <si>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</si>
  <si>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</si>
  <si>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</si>
  <si>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</si>
  <si>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</si>
  <si>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</si>
  <si>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</si>
  <si>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</si>
  <si>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</si>
  <si>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</si>
  <si>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</si>
  <si>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</si>
  <si>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</si>
  <si>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</si>
  <si>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</si>
  <si>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</si>
  <si>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</si>
  <si>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</si>
  <si>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</si>
  <si>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</si>
  <si>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</si>
  <si>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</si>
  <si>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</si>
  <si>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</si>
  <si>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</si>
  <si>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</si>
  <si>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</si>
  <si>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</si>
  <si>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</si>
  <si>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</si>
  <si>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</si>
  <si>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</si>
  <si>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</si>
  <si>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</si>
  <si>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</si>
  <si>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</si>
  <si>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</si>
  <si>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</si>
  <si>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</si>
  <si>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</si>
  <si>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</si>
  <si>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</si>
  <si>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</si>
  <si>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</si>
  <si>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</si>
  <si>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</si>
  <si>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</si>
  <si>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</si>
  <si>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</si>
  <si>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</si>
  <si>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</si>
  <si>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</si>
  <si>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</si>
  <si>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</si>
  <si>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</si>
  <si>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</si>
  <si>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</si>
  <si>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</si>
  <si>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</si>
  <si>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</si>
  <si>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</si>
  <si>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</si>
  <si>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</si>
  <si>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</si>
  <si>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</si>
  <si>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</si>
  <si>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</si>
  <si>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</si>
  <si>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</si>
  <si>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</si>
  <si>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</si>
  <si>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</si>
  <si>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</si>
  <si>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</si>
  <si>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</si>
  <si>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</si>
  <si>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</si>
  <si>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</si>
  <si>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</si>
  <si>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</si>
  <si>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</si>
  <si>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</si>
  <si>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</si>
  <si>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</si>
  <si>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</si>
  <si>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</si>
  <si>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</si>
  <si>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</si>
  <si>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</si>
  <si>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</si>
  <si>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</si>
  <si>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</si>
  <si>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</si>
  <si>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</si>
  <si>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</si>
  <si>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</si>
  <si>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</si>
  <si>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</si>
  <si>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</si>
  <si>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</si>
  <si>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</si>
  <si>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</si>
  <si>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</si>
  <si>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</si>
  <si>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</si>
  <si>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</si>
  <si>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</si>
  <si>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</si>
  <si>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</si>
  <si>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</si>
  <si>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</si>
  <si>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</si>
  <si>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</si>
  <si>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</si>
  <si>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</si>
  <si>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</si>
  <si>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</si>
  <si>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</si>
  <si>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</si>
  <si>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</si>
  <si>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</si>
  <si>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</si>
  <si>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</si>
  <si>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</si>
  <si>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</si>
  <si>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</si>
  <si>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</si>
  <si>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</si>
  <si>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</si>
  <si>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</si>
  <si>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</si>
  <si>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</si>
  <si>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</si>
  <si>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</si>
  <si>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</si>
  <si>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</si>
  <si>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</si>
  <si>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</si>
  <si>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</si>
  <si>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</si>
  <si>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</si>
  <si>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</si>
  <si>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</si>
  <si>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</si>
  <si>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</si>
  <si>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</si>
  <si>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</si>
  <si>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</si>
  <si>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</si>
  <si>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</si>
  <si>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</si>
  <si>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</si>
  <si>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</si>
  <si>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</si>
  <si>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</si>
  <si>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</si>
  <si>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</si>
  <si>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</si>
  <si>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</si>
  <si>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</si>
  <si>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</si>
  <si>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</si>
  <si>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</si>
  <si>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</si>
  <si>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</si>
  <si>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</si>
  <si>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</si>
  <si>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</si>
  <si>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</si>
  <si>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</si>
  <si>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</si>
  <si>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</si>
  <si>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</si>
  <si>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</si>
  <si>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</si>
  <si>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</si>
  <si>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</si>
  <si>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</si>
  <si>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</si>
  <si>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</si>
  <si>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</si>
  <si>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</si>
  <si>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</si>
  <si>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</si>
  <si>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</si>
  <si>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</si>
  <si>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</si>
  <si>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</si>
  <si>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</si>
  <si>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</si>
  <si>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</si>
  <si>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</si>
  <si>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</si>
  <si>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</si>
  <si>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</si>
  <si>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</si>
  <si>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</si>
  <si>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</si>
  <si>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</si>
  <si>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</si>
  <si>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</si>
  <si>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</si>
  <si>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</si>
  <si>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</si>
  <si>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</si>
  <si>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</si>
  <si>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</si>
  <si>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</si>
  <si>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</si>
  <si>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</si>
  <si>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</si>
  <si>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</si>
  <si>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</si>
  <si>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</si>
  <si>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</si>
  <si>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</si>
  <si>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</si>
  <si>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</si>
  <si>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</si>
  <si>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</si>
  <si>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</si>
  <si>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</si>
  <si>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</si>
  <si>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</si>
  <si>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</si>
  <si>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</si>
  <si>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</si>
  <si>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</si>
  <si>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</si>
  <si>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</si>
  <si>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</si>
  <si>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</si>
  <si>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</si>
  <si>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</si>
  <si>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</si>
  <si>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</si>
  <si>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</si>
  <si>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</si>
  <si>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</si>
  <si>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</si>
  <si>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</si>
  <si>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</si>
  <si>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</si>
  <si>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</si>
  <si>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</si>
  <si>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</si>
  <si>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</si>
  <si>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</si>
  <si>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</si>
  <si>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</si>
  <si>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</si>
  <si>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</si>
  <si>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</si>
  <si>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</si>
  <si>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</si>
  <si>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</si>
  <si>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</si>
  <si>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</si>
  <si>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</si>
  <si>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</si>
  <si>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</si>
  <si>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</si>
  <si>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</si>
  <si>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</si>
  <si>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</si>
  <si>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</si>
  <si>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</si>
  <si>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</si>
  <si>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</si>
  <si>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</si>
  <si>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</si>
  <si>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</si>
  <si>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</si>
  <si>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</si>
  <si>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</si>
  <si>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</si>
  <si>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</si>
  <si>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</si>
  <si>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</si>
  <si>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</si>
  <si>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</si>
  <si>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</si>
  <si>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</si>
  <si>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</si>
  <si>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</si>
  <si>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</si>
  <si>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</si>
  <si>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</si>
  <si>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</si>
  <si>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</si>
  <si>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</si>
  <si>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</si>
  <si>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</si>
  <si>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</si>
  <si>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</si>
  <si>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</si>
  <si>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</si>
  <si>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</si>
  <si>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</si>
  <si>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</si>
  <si>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</si>
  <si>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</si>
  <si>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</si>
  <si>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</si>
  <si>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</si>
  <si>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</si>
  <si>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</si>
  <si>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</si>
  <si>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</si>
  <si>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</si>
  <si>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</si>
  <si>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</si>
  <si>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</si>
  <si>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</si>
  <si>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</si>
  <si>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</si>
  <si>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</si>
  <si>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</si>
  <si>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</si>
  <si>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</si>
  <si>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</si>
  <si>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</si>
  <si>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</si>
  <si>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</si>
  <si>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</si>
  <si>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</si>
  <si>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</si>
  <si>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</si>
  <si>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</si>
  <si>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</si>
  <si>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</si>
  <si>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</si>
  <si>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</si>
  <si>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</si>
  <si>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</si>
  <si>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</si>
  <si>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</si>
  <si>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</si>
  <si>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</si>
  <si>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</si>
  <si>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</si>
  <si>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</si>
  <si>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</si>
  <si>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</si>
  <si>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</si>
  <si>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</si>
  <si>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</si>
  <si>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</si>
  <si>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</si>
  <si>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</si>
  <si>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</si>
  <si>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</si>
  <si>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</si>
  <si>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</si>
  <si>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</si>
  <si>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</si>
  <si>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</si>
  <si>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</si>
  <si>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</si>
  <si>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</si>
  <si>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</si>
  <si>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</si>
  <si>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</si>
  <si>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</si>
  <si>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</si>
  <si>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</si>
  <si>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</si>
  <si>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</si>
  <si>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</si>
  <si>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</si>
  <si>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</si>
  <si>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</si>
  <si>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</si>
  <si>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</si>
  <si>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</si>
  <si>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</si>
  <si>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</si>
  <si>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</si>
  <si>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</si>
  <si>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</si>
  <si>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</si>
  <si>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</si>
  <si>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</si>
  <si>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</si>
  <si>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</si>
  <si>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</si>
  <si>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</si>
  <si>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</si>
  <si>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</si>
  <si>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</si>
  <si>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</si>
  <si>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</si>
  <si>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</si>
  <si>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</si>
  <si>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</si>
  <si>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</si>
  <si>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</si>
  <si>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</si>
  <si>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</si>
  <si>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</si>
  <si>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</si>
  <si>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</si>
  <si>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</si>
  <si>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</si>
  <si>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</si>
  <si>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</si>
  <si>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</si>
  <si>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</si>
  <si>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</si>
  <si>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</si>
  <si>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</si>
  <si>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</si>
  <si>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</si>
  <si>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</si>
  <si>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</si>
  <si>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</si>
  <si>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</si>
  <si>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</si>
  <si>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</si>
  <si>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</si>
  <si>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</si>
  <si>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</si>
  <si>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</si>
  <si>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</si>
  <si>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</si>
  <si>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</si>
  <si>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</si>
  <si>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</si>
  <si>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</si>
  <si>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</si>
  <si>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</si>
  <si>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</si>
  <si>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</si>
  <si>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</si>
  <si>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</si>
  <si>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</si>
  <si>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</si>
  <si>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</si>
  <si>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</si>
  <si>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</si>
  <si>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</si>
  <si>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</si>
  <si>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</si>
  <si>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</si>
  <si>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</si>
  <si>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</si>
  <si>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</si>
  <si>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</si>
  <si>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</si>
  <si>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</si>
  <si>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</si>
  <si>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</si>
  <si>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</si>
  <si>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</si>
  <si>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</si>
  <si>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</si>
  <si>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</si>
  <si>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</si>
  <si>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</si>
  <si>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</si>
  <si>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</si>
  <si>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</si>
  <si>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</si>
  <si>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</si>
  <si>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</si>
  <si>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</si>
  <si>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</si>
  <si>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</si>
  <si>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</si>
  <si>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</si>
  <si>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</si>
  <si>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</si>
  <si>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</si>
  <si>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</si>
  <si>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</si>
  <si>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</si>
  <si>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</si>
  <si>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</si>
  <si>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</si>
  <si>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</si>
  <si>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</si>
  <si>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</si>
  <si>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</si>
  <si>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</si>
  <si>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</si>
  <si>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</si>
  <si>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</si>
  <si>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</si>
  <si>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</si>
  <si>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</si>
  <si>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</si>
  <si>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</si>
  <si>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</si>
  <si>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</si>
  <si>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</si>
  <si>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</si>
  <si>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</si>
  <si>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</si>
  <si>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</si>
  <si>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</si>
  <si>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</si>
  <si>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</si>
  <si>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</si>
  <si>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</si>
  <si>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</si>
  <si>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</si>
  <si>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</si>
  <si>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</si>
  <si>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</si>
  <si>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</si>
  <si>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</si>
  <si>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</si>
  <si>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</si>
  <si>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</si>
  <si>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</si>
  <si>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</si>
  <si>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</si>
  <si>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</si>
  <si>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</si>
  <si>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</si>
  <si>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</si>
  <si>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</si>
  <si>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</si>
  <si>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</si>
  <si>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</si>
  <si>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</si>
  <si>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</si>
  <si>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</si>
  <si>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</si>
  <si>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</si>
  <si>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</si>
  <si>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</si>
  <si>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</si>
  <si>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</si>
  <si>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</si>
  <si>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</si>
  <si>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</si>
  <si>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</si>
  <si>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</si>
  <si>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</si>
  <si>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</si>
  <si>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</si>
  <si>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</si>
  <si>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</si>
  <si>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</si>
  <si>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</si>
  <si>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</si>
  <si>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</si>
  <si>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</si>
  <si>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</si>
  <si>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</si>
  <si>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</si>
  <si>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</si>
  <si>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</si>
  <si>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</si>
  <si>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</si>
  <si>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</si>
  <si>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</si>
  <si>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</si>
  <si>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</si>
  <si>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</si>
  <si>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</si>
  <si>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</si>
  <si>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</si>
  <si>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</si>
  <si>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</si>
  <si>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</si>
  <si>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</si>
  <si>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</si>
  <si>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</si>
  <si>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</si>
  <si>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</si>
  <si>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</si>
  <si>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</si>
  <si>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</si>
  <si>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</si>
  <si>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</si>
  <si>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</si>
  <si>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</si>
  <si>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</si>
  <si>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</si>
  <si>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</si>
  <si>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</si>
  <si>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</si>
  <si>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</si>
  <si>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</si>
  <si>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</si>
  <si>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</si>
  <si>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</si>
  <si>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</si>
  <si>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</si>
  <si>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</si>
  <si>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</si>
  <si>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</si>
  <si>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</si>
  <si>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</si>
  <si>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</si>
  <si>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</si>
  <si>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</si>
  <si>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</si>
  <si>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</si>
  <si>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</si>
  <si>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</si>
  <si>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</si>
  <si>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</si>
  <si>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</si>
  <si>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</si>
  <si>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</si>
  <si>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</si>
  <si>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</si>
  <si>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</si>
  <si>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</si>
  <si>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</si>
  <si>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</si>
  <si>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</si>
  <si>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</si>
  <si>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</si>
  <si>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</si>
  <si>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</si>
  <si>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</si>
  <si>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</si>
  <si>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</si>
  <si>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</si>
  <si>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</si>
  <si>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</si>
  <si>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</si>
  <si>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</si>
  <si>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</si>
  <si>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</si>
  <si>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</si>
  <si>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</si>
  <si>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</si>
  <si>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</si>
  <si>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</si>
  <si>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</si>
  <si>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</si>
  <si>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</si>
  <si>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</si>
  <si>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</si>
  <si>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</si>
  <si>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</si>
  <si>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</si>
  <si>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</si>
  <si>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</si>
  <si>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</si>
  <si>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</si>
  <si>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</si>
  <si>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</si>
  <si>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</si>
  <si>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</si>
  <si>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</si>
  <si>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</si>
  <si>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</si>
  <si>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</si>
  <si>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</si>
  <si>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</si>
  <si>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</si>
  <si>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</si>
  <si>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</si>
  <si>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</si>
  <si>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</si>
  <si>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</si>
  <si>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</si>
  <si>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</si>
  <si>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</si>
  <si>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</si>
  <si>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</si>
  <si>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</si>
  <si>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</si>
  <si>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</si>
  <si>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</si>
  <si>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</si>
  <si>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</si>
  <si>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</si>
  <si>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</si>
  <si>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</si>
  <si>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</si>
  <si>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</si>
  <si>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</si>
  <si>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</si>
  <si>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</si>
  <si>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</si>
  <si>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</si>
  <si>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</si>
  <si>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</si>
  <si>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</si>
  <si>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</si>
  <si>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</si>
  <si>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</si>
  <si>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</si>
  <si>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</si>
  <si>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</si>
  <si>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</si>
  <si>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</si>
  <si>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</si>
  <si>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</si>
  <si>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</si>
  <si>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</si>
  <si>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</si>
  <si>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</si>
  <si>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</si>
  <si>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</si>
  <si>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</si>
  <si>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</si>
  <si>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</si>
  <si>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</si>
  <si>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</si>
  <si>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</si>
  <si>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</si>
  <si>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</si>
  <si>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</si>
  <si>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</si>
  <si>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</si>
  <si>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</si>
  <si>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</si>
  <si>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</si>
  <si>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</si>
  <si>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</si>
  <si>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</si>
  <si>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</si>
  <si>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</si>
  <si>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</si>
  <si>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</si>
  <si>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</si>
  <si>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</si>
  <si>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</si>
  <si>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</si>
  <si>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</si>
  <si>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</si>
  <si>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</si>
  <si>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</si>
  <si>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</si>
  <si>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</si>
  <si>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</si>
  <si>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</si>
  <si>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</si>
  <si>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</si>
  <si>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</si>
  <si>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</si>
  <si>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</si>
  <si>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</si>
  <si>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</si>
  <si>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</si>
  <si>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</si>
  <si>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</si>
  <si>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</si>
  <si>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</si>
  <si>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</si>
  <si>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</si>
  <si>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</si>
  <si>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</si>
  <si>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</si>
  <si>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</si>
  <si>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</si>
  <si>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</si>
  <si>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</si>
  <si>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</si>
  <si>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</si>
  <si>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</si>
  <si>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</si>
  <si>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</si>
  <si>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</si>
  <si>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</si>
  <si>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</si>
  <si>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</si>
  <si>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</si>
  <si>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</si>
  <si>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</si>
  <si>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</si>
  <si>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</si>
  <si>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</si>
  <si>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</si>
  <si>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</si>
  <si>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</si>
  <si>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</si>
  <si>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</si>
  <si>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</si>
  <si>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</si>
  <si>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</si>
  <si>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</si>
  <si>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</si>
  <si>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</si>
  <si>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</si>
  <si>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</si>
  <si>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</si>
  <si>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</si>
  <si>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</si>
  <si>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</si>
  <si>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</si>
  <si>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</si>
  <si>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</si>
  <si>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</si>
  <si>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</si>
  <si>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</si>
  <si>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</si>
  <si>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</si>
  <si>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</si>
  <si>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</si>
  <si>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</si>
  <si>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</si>
  <si>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</si>
  <si>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</si>
  <si>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</si>
  <si>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</si>
  <si>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</si>
  <si>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</si>
  <si>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</si>
  <si>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</si>
  <si>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</si>
  <si>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</si>
  <si>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</si>
  <si>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</si>
  <si>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</si>
  <si>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</si>
  <si>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</si>
  <si>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</si>
  <si>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</si>
  <si>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</si>
  <si>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</si>
  <si>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</si>
  <si>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</si>
  <si>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</si>
  <si>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</si>
  <si>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</si>
  <si>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</si>
  <si>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</si>
  <si>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</si>
  <si>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</si>
  <si>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</si>
  <si>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</si>
  <si>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</si>
  <si>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</si>
  <si>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</si>
  <si>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</si>
  <si>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</si>
  <si>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</si>
  <si>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</si>
  <si>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</si>
  <si>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</si>
  <si>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</si>
  <si>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</si>
  <si>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</si>
  <si>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</si>
  <si>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</si>
  <si>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</si>
  <si>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</si>
  <si>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</si>
  <si>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</si>
  <si>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</si>
  <si>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</si>
  <si>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</si>
  <si>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</si>
  <si>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</si>
  <si>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</si>
  <si>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</si>
  <si>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</si>
  <si>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</si>
  <si>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</si>
  <si>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</si>
  <si>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</si>
  <si>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</si>
  <si>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</si>
  <si>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</si>
  <si>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</si>
  <si>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</si>
  <si>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</si>
  <si>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</si>
  <si>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</si>
  <si>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</si>
  <si>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</si>
  <si>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</si>
  <si>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</si>
  <si>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</si>
  <si>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</si>
  <si>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</si>
  <si>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</si>
  <si>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</si>
  <si>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</si>
  <si>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</si>
  <si>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</si>
  <si>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</si>
  <si>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</si>
  <si>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</si>
  <si>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</si>
  <si>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</si>
  <si>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</si>
  <si>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</si>
  <si>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</si>
  <si>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</si>
  <si>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</si>
  <si>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</si>
  <si>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</si>
  <si>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</si>
  <si>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</si>
  <si>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</si>
  <si>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</si>
  <si>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</si>
  <si>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</si>
  <si>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</si>
  <si>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</si>
  <si>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</si>
  <si>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</si>
  <si>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</si>
  <si>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</si>
  <si>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</si>
  <si>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</si>
  <si>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</si>
  <si>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</si>
  <si>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</si>
  <si>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</si>
  <si>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</si>
  <si>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</si>
  <si>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</si>
  <si>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</si>
  <si>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</si>
  <si>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</si>
  <si>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</si>
  <si>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</si>
  <si>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</si>
  <si>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</si>
  <si>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</si>
  <si>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</si>
  <si>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</si>
  <si>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</si>
  <si>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</si>
  <si>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</si>
  <si>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</si>
  <si>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</si>
  <si>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</si>
  <si>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</si>
  <si>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</si>
  <si>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</si>
  <si>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</si>
  <si>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</si>
  <si>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</si>
  <si>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</si>
  <si>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</si>
  <si>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</si>
  <si>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</si>
  <si>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</si>
  <si>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</si>
  <si>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</si>
  <si>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</si>
  <si>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</si>
  <si>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</si>
  <si>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</si>
  <si>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</si>
  <si>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</si>
  <si>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</si>
  <si>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</si>
  <si>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</si>
  <si>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</si>
  <si>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</si>
  <si>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</si>
  <si>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</si>
  <si>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</si>
  <si>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</si>
  <si>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</si>
  <si>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</si>
  <si>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</si>
  <si>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JDMK2400</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</si>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</sst>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269.08982650462713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15.468842708331067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45932.038252430553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45932.038252430553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45932.038252430553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45932.038252430553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45932.038252430553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45932.038252430553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45932.038252430553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45932.038252430553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45932.038252430553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45932.038252430553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45932.038252430553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45932.038252430553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45932.038252430553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45932.038252430553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45932.038252430553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45932.038252430553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45932.038252430553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45932.038252430553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45932.038252430553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45932.038252430553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45932.038252430553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45932.038252430553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45932.038252430553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45932.038252430553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45932.038252430553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45932.038252430553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45932.038252430553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45932.038252430553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45932.038252430553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45932.038252430553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45932.038252430553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45932.038252430553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45932.038252430553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45932.038252430553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45932.038252430553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45932.038252430553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45932.038252430553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45932.038252430553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45932.038252430553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45932.038252430553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45932.038252430553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45932.038252430553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45932.038252430553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45932.038252430553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45932.038252430553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45932.038252430553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45932.038252430553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45932.038252430553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45932.038252430553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45932.038252430553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45932.038252430553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45932.038252430553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45932.038252430553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45932.038252430553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45932.038252430553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45932.038252430553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45932.038252430553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45932.038252430553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45932.038252430553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45932.038252430553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45932.038252430553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45932.038252430553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45932.038252430553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45932.038252430553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45932.038252430553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45932.038252430553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45932.038252430553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45932.038252430553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45932.038252430553</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240.38647002314246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125.31116909722186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107.03841446759179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8.8126853009234765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45932.038252430553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45932.038252430553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45932.038252430553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45932.038252430553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45932.038252430553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45932.038252430553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45932.038252430553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45932.038252430553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45932.038252430553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45932.038252430553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45932.038252430553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45932.038252430553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45932.038252430553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45932.038252430553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45932.038252430553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45932.038252430553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45932.038252430553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45932.038252430553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45932.038252430553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45932.038252430553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45932.038252430553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45932.038252430553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45932.038252430553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45932.038252430553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45932.038252430553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45932.038252430553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45932.038252430553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45932.038252430553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45932.038252430553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45932.038252430553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45932.038252430553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45932.038252430553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45932.038252430553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45932.038252430553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45932.038252430553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45932.038252430553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45932.038252430553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45932.038252430553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45932.038252430553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45932.038252430553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45932.038252430553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45932.038252430553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45932.038252430553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45932.038252430553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45932.038252430553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45932.038252430553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45932.038252430553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45932.038252430553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45932.038252430553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45932.038252430553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45932.038252430553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45932.038252430553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45932.038252430553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45932.038252430553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45932.038252430553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45932.038252430553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45932.038252430553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45932.038252430553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45932.038252430553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45932.038252430553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45932.038252430553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45932.038252430553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45932.038252430553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45932.038252430553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45932.038252430553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45932.038252430553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45932.038252430553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45932.038252430553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45932.038252430553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45932.038252430553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45932.038252430553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45932.038252430553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45932.038252430553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45932.038252430553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45932.038252430553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45932.038252430553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45932.038252430553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45932.038252430553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45932.038252430553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45932.038252430553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45932.038252430553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45932.038252430553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45932.038252430553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45932.038252430553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45932.038252430553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45932.038252430553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45932.038252430553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45932.038252430553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45932.038252430553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45932.038252430553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45932.038252430553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45932.038252430553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45932.038252430553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45932.038252430553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45932.038252430553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45932.038252430553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45932.038252430553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45932.038252430553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45932.038252430553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45932.038252430553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45932.038252430553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45932.038252430553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45932.038252430553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45932.038252430553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45932.038252430553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45932.038252430553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45932.038252430553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45932.038252430553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45932.038252430553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45932.038252430553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45932.038252430553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45932.038252430553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45932.038252430553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45932.038252430553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45932.038252430553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45932.038252430553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45932.038252430553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45932.038252430553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45932.038252430553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45932.038252430553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45932.038252430553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45932.038252430553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45932.038252430553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45932.038252430553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45932.038252430553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45932.038252430553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45932.038252430553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45932.038252430553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45932.038252430553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45932.038252430553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45932.038252430553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45932.038252430553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45932.038252430553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45932.038252430553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45932.038252430553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45932.038252430553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45932.038252430553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45932.038252430553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45932.038252430553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45932.038252430553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45932.038252430553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45932.038252430553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45932.038252430553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45932.038252430553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45932.038252430553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45932.038252430553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45932.038252430553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45932.038252430553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45932.038252430553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45932.038252430553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45932.038252430553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45932.038252430553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45932.038252430553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45932.038252430553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45932.038252430553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45932.038252430553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45932.038252430553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45932.038252430553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45932.038252430553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45932.038252430553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45932.038252430553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45932.038252430553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45932.038252430553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45932.038252430553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45932.038252430553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45932.038252430553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45932.038252430553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45932.038252430553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45932.038252430553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45932.038252430553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45932.038252430553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45932.038252430553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45932.038252430553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45932.038252430553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45932.038252430553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45932.038252430553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45932.038252430553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45932.038252430553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45932.038252430553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45932.038252430553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45932.038252430553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45932.038252430553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45932.038252430553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45932.038252430553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45932.038252430553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45932.038252430553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45932.038252430553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45932.038252430553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45932.038252430553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45932.038252430553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45932.038252430553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45932.038252430553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45932.038252430553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45932.038252430553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45932.038252430553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45932.038252430553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45932.038252430553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45932.038252430553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45932.038252430553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45932.038252430553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45932.038252430553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45932.038252430553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45932.038252430553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45932.038252430553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45932.038252430553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45932.038252430553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45932.038252430553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45932.038252430553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45932.038252430553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45932.038252430553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45932.038252430553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45932.038252430553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45932.038252430553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45932.038252430553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45932.038252430553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45932.038252430553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45932.038252430553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45932.038252430553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45932.038252430553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45932.038252430553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45932.038252430553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45932.038252430553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45932.038252430553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45932.038252430553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45932.038252430553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45932.038252430553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45932.038252430553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45932.038252430553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45932.038252430553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45932.038252430553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45932.038252430553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45932.038252430553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45932.038252430553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45932.038252430553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45932.038252430553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45932.038252430553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45932.038252430553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45932.038252430553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45932.038252430553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45932.038252430553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45932.038252430553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45932.038252430553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45932.038252430553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45932.038252430553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45932.038252430553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45932.038252430553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45932.038252430553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45932.038252430553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45932.038252430553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45932.038252430553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45932.038252430553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45932.038252430553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45932.038252430553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45932.038252430553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45932.038252430553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45932.038252430553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45932.038252430553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45932.038252430553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45932.038252430553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45932.038252430553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45932.038252430553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45932.038252430553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45932.038252430553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45932.038252430553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45932.038252430553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45932.038252430553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45932.038252430553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45932.038252430553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45932.038252430553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45932.038252430553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45932.038252430553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45932.038252430553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45932.038252430553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45932.038252430553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45932.038252430553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45932.038252430553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45932.038252430553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45932.038252430553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45932.038252430553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45932.038252430553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45932.038252430553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45932.038252430553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45932.038252430553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45932.038252430553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45932.038252430553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45932.038252430553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45932.038252430553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45932.038252430553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45932.038252430553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45932.038252430553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45932.038252430553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45932.038252430553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45932.038252430553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45932.038252430553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45932.038252430553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45932.038252430553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45932.038252430553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45932.038252430553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45932.038252430553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45932.038252430553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45932.038252430553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45932.038252430553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45932.038252430553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45932.038252430553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45932.038252430553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45932.038252430553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45932.038252430553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45932.038252430553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45932.038252430553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45932.038252430553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45932.038252430553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45932.038252430553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45932.038252430553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45932.038252430553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45932.038252430553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45932.038252430553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45932.038252430553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45932.038252430553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45932.038252430553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45932.038252430553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45932.038252430553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45932.038252430553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45932.038252430553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45932.038252430553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45932.038252430553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45932.038252430553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45932.038252430553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45932.038252430553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45932.038252430553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45932.038252430553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45932.038252430553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45932.038252430553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45932.038252430553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45932.038252430553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45932.038252430553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45932.038252430553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45932.038252430553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45932.038252430553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45932.038252430553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45932.038252430553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45932.038252430553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45932.038252430553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45932.038252430553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45932.038252430553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45932.038252430553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45932.038252430553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45932.038252430553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45932.038252430553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45932.038252430553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45932.038252430553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45932.038252430553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45932.038252430553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45932.038252430553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45932.038252430553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45932.038252430553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45932.038252430553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45932.038252430553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45932.038252430553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45932.038252430553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45932.038252430553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45932.038252430553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45932.038252430553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45932.038252430553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45932.038252430553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45932.038252430553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45932.038252430553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45932.038252430553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45932.038252430553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45932.038252430553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45932.038252430553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45932.038252430553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45932.038252430553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45932.038252430553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45932.038252430553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45932.038252430553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45932.038252430553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45932.038252430553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45932.038252430553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45932.038252430553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45932.038252430553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45932.038252430553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45932.038252430553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45932.038252430553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45932.038252430553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45932.038252430553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45932.038252430553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45932.038252430553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45932.038252430553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45932.038252430553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45932.038252430553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45932.038252430553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45932.038252430553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45932.038252430553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45932.038252430553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45932.038252430553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45932.038252430553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45932.038252430553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45932.038252430553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45932.038252430553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45932.038252430553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45932.038252430553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45932.038252430553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45932.038252430553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45932.038252430553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45932.038252430553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45932.038252430553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45932.038252430553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45932.038252430553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45932.038252430553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45932.038252430553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45932.038252430553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45932.038252430553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45932.038252430553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45932.038252430553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45932.038252430553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45932.038252430553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45932.038252430553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45932.038252430553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45932.038252430553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45932.038252430553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45932.038252430553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45932.038252430553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45932.038252430553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45932.038252430553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45932.038252430553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45932.038252430553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45932.038252430553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45932.038252430553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45932.038252430553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45932.038252430553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45932.038252430553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45932.038252430553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45932.038252430553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45932.038252430553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45932.038252430553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45932.038252430553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45932.038252430553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45932.038252430553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45932.038252430553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45932.038252430553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45932.038252430553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45932.038252430553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45932.038252430553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45932.038252430553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45932.038252430553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45932.038252430553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45932.038252430553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45932.038252430553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45932.038252430553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45932.038252430553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45932.038252430553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45932.038252430553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45932.038252430553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45932.038252430553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45932.038252430553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45932.038252430553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45932.038252430553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45932.038252430553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45932.038252430553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45932.038252430553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45932.038252430553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45932.038252430553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45932.038252430553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45932.038252430553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45932.038252430553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45932.038252430553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45932.038252430553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45932.038252430553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45932.038252430553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45932.038252430553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45932.038252430553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45932.038252430553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45932.038252430553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45932.038252430553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45932.038252430553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45932.038252430553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45932.038252430553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45932.038252430553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45932.038252430553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45932.038252430553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45932.038252430553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45932.038252430553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45932.038252430553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45932.038252430553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45932.038252430553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45932.038252430553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45932.038252430553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45932.038252430553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45932.038252430553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45932.038252430553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45932.038252430553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45932.038252430553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45932.038252430553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45932.038252430553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45932.038252430553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45932.038252430553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45932.038252430553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45932.038252430553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45932.038252430553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45932.038252430553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45932.038252430553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45932.038252430553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45932.038252430553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45932.038252430553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45932.038252430553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45932.038252430553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45932.038252430553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45932.038252430553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45932.038252430553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45932.038252430553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45932.038252430553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45932.038252430553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45932.038252430553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45932.038252430553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45932.038252430553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45932.038252430553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45932.038252430553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45932.038252430553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45932.038252430553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45932.038252430553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45932.038252430553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45932.038252430553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45932.038252430553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45932.038252430553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45932.038252430553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45932.038252430553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45932.038252430553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45932.038252430553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45932.038252430553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45932.038252430553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45932.038252430553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45932.038252430553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45932.038252430553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45932.038252430553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45932.038252430553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45932.038252430553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45932.038252430553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45932.038252430553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45932.038252430553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45932.038252430553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45932.038252430553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45932.038252430553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45932.038252430553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45932.038252430553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45932.038252430553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45932.038252430553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45932.038252430553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45932.038252430553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45932.038252430553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45932.038252430553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45932.038252430553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45932.038252430553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45932.038252430553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45932.038252430553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45932.038252430553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45932.038252430553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45932.038252430553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45932.038252430553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45932.038252430553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45932.038252430553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45932.038252430553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45932.038252430553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45932.038252430553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45932.038252430553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45932.038252430553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45932.038252430553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45932.038252430553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45932.038252430553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45932.038252430553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45932.038252430553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45932.038252430553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45932.038252430553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45932.038252430553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45932.038252430553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45932.038252430553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45932.038252430553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45932.038252430553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45932.038252430553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45932.038252430553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45932.038252430553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45932.038252430553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45932.038252430553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45932.038252430553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45932.038252430553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45932.038252430553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45932.038252430553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45932.038252430553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45932.038252430553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45932.038252430553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45932.038252430553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45932.038252430553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45932.038252430553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45932.038252430553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45932.038252430553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45932.038252430553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45932.038252430553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45932.038252430553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45932.038252430553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45932.038252430553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45932.038252430553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45932.038252430553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45932.038252430553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45932.038252430553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45932.038252430553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45932.038252430553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45932.038252430553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45932.038252430553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45932.038252430553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45932.038252430553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45932.038252430553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45932.038252430553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45932.038252430553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45932.038252430553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45932.038252430553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45932.038252430553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45932.038252430553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45932.038252430553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45932.038252430553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45932.038252430553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45932.038252430553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45932.038252430553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45932.038252430553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45932.038252430553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45932.038252430553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45932.038252430553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45932.038252430553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45932.038252430553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45932.038252430553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45932.038252430553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45932.038252430553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45932.038252430553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45932.038252430553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45932.038252430553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45932.038252430553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45932.038252430553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45932.038252430553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45932.038252430553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45932.038252430553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45932.038252430553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45932.038252430553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45932.038252430553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45932.038252430553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45932.038252430553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45932.038252430553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45932.038252430553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45932.038252430553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45932.038252430553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45932.038252430553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45932.038252430553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45932.038252430553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45932.038252430553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45932.038252430553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45932.038252430553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45932.038252430553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45932.038252430553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45932.038252430553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45932.038252430553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45932.038252430553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45932.038252430553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45932.038252430553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45932.038252430553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45932.038252430553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45932.038252430553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45932.038252430553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45932.038252430553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45932.038252430553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45932.038252430553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45932.038252430553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45932.038252430553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45932.038252430553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45932.038252430553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45932.038252430553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45932.038252430553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45932.038252430553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45932.038252430553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45932.038252430553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45932.038252430553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45932.038252430553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45932.038252430553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45932.038252430553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45932.038252430553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45932.038252430553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45932.038252430553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45932.038252430553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45932.038252430553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45932.038252430553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45932.038252430553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45932.038252430553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45932.038252430553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45932.038252430553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45932.038252430553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45932.038252430553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45932.038252430553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45932.038252430553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45932.038252430553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45932.038252430553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45932.038252430553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45932.038252430553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45932.038252430553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45932.038252430553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45932.038252430553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45932.038252430553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45932.038252430553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45932.038252430553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45932.038252430553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45932.038252430553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45932.038252430553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45932.038252430553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45932.038252430553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45932.038252430553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45932.038252430553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45932.038252430553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45932.038252430553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45932.038252430553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45932.038252430553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45932.038252430553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45932.038252430553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45932.038252430553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45932.038252430553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45932.038252430553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45932.038252430553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45932.038252430553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45932.038252430553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45932.038252430553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45932.038252430553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45932.038252430553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45932.038252430553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45932.038252430553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45932.038252430553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45932.038252430553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45932.038252430553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45932.038252430553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45932.038252430553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45932.038252430553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45932.038252430553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45932.038252430553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45932.038252430553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45932.038252430553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45932.038252430553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45932.038252430553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45932.038252430553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45932.038252430553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45932.038252430553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45932.038252430553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45932.038252430553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45932.038252430553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45932.038252430553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45932.038252430553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45932.038252430553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45932.038252430553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45932.038252430553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45932.038252430553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45932.038252430553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45932.038252430553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45932.038252430553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45932.038252430553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45932.038252430553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45932.038252430553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45932.038252430553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45932.038252430553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45932.038252430553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45932.038252430553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45932.038252430553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45932.038252430553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45932.038252430553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45932.038252430553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45932.038252430553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45932.038252430553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45932.038252430553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45932.038252430553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45932.038252430553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45932.038252430553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45932.038252430553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45932.038252430553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45932.038252430553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45932.038252430553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45932.038252430553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45932.038252430553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45932.038252430553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45932.038252430553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45932.038252430553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45932.038252430553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45932.038252430553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45932.038252430553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45932.038252430553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45932.038252430553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45932.038252430553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45932.038252430553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45932.038252430553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45932.038252430553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45932.038252430553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45932.038252430553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45932.038252430553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45932.038252430553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45932.038252430553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45932.038252430553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45932.038252430553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45932.038252430553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45932.038252430553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45932.038252430553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45932.038252430553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45932.038252430553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45932.038252430553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45932.038252430553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45932.038252430553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45932.038252430553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45932.038252430553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45932.038252430553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45932.038252430553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45932.038252430553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45932.038252430553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45932.038252430553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45932.038252430553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45932.038252430553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45932.038252430553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45932.038252430553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45932.038252430553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45932.038252430553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45932.038252430553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45932.038252430553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45932.038252430553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45932.038252430553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45932.038252430553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45932.038252430553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45932.038252430553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45932.038252430553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45932.038252430553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45932.038252430553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45932.038252430553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45932.038252430553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45932.038252430553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45932.038252430553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45932.038252430553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45932.038252430553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45932.038252430553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45932.038252430553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45932.038252430553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45932.038252430553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45932.038252430553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45932.038252430553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45932.038252430553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45932.038252430553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45932.038252430553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45932.038252430553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45932.038252430553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45932.038252430553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45932.038252430553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45932.038252430553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45932.038252430553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45932.038252430553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45932.038252430553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45932.038252430553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45932.038252430553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45932.038252430553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45932.038252430553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45932.038252430553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45932.038252430553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45932.038252430553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45932.038252430553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45932.038252430553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45932.038252430553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45932.038252430553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45932.038252430553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45932.038252430553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45932.038252430553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45932.038252430553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45932.038252430553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45932.038252430553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45932.038252430553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45932.038252430553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45932.038252430553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45932.038252430553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45932.038252430553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45932.038252430553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45932.038252430553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45932.038252430553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45932.038252430553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45932.038252430553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45932.038252430553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45932.038252430553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45932.038252430553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45932.038252430553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45932.038252430553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45932.038252430553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45932.038252430553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45932.038252430553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45932.038252430553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45932.038252430553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45932.038252430553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45932.038252430553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45932.038252430553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45932.038252430553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45932.038252430553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45932.038252430553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45932.038252430553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45932.038252430553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45932.038252430553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45932.038252430553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45932.038252430553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45932.038252430553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45932.038252430553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45932.038252430553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45932.038252430553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45932.038252430553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45932.038252430553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45932.038252430553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45932.038252430553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45932.038252430553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45932.038252430553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45932.038252430553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45932.038252430553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45932.038252430553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45932.038252430553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45932.038252430553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45932.038252430553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45932.038252430553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45932.038252430553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45932.038252430553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45932.038252430553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45932.038252430553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45932.038252430553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45932.038252430553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45932.038252430553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45932.038252430553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45932.038252430553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45932.038252430553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45932.038252430553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45932.038252430553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45932.038252430553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45932.038252430553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45932.038252430553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45932.038252430553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45932.038252430553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45932.038252430553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45932.038252430553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45932.038252430553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45932.038252430553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45932.038252430553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45932.038252430553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45932.038252430553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45932.038252430553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45932.038252430553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45932.038252430553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45932.038252430553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45932.038252430553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45932.038252430553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45932.038252430553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45932.038252430553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45932.038252430553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45932.038252430553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45932.038252430553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45932.038252430553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45932.038252430553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45932.038252430553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45932.038252430553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45932.038252430553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45932.038252430553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45932.038252430553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45932.038252430553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45932.038252430553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45932.038252430553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45932.038252430553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45932.038252430553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45932.038252430553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45932.038252430553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45932.038252430553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45932.038252430553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45932.038252430553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45932.038252430553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45932.038252430553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45932.038252430553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45932.038252430553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45932.038252430553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45932.038252430553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45932.038252430553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45932.038252430553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45932.038252430553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45932.038252430553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45932.038252430553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45932.038252430553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45932.038252430553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45932.038252430553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45932.038252430553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45932.038252430553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45932.038252430553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45932.038252430553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45932.038252430553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45932.038252430553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45932.038252430553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45932.038252430553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45932.038252430553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45932.038252430553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45932.038252430553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45932.038252430553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45932.038252430553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45932.038252430553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45932.038252430553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45932.038252430553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45932.038252430553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45932.038252430553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45932.038252430553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45932.038252430553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45932.038252430553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45932.038252430553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45932.038252430553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45932.038252430553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45932.038252430553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45932.038252430553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45932.038252430553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45932.038252430553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45932.038252430553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45932.038252430553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45932.038252430553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45932.038252430553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45932.038252430553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45932.038252430553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45932.038252430553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45932.038252430553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45932.038252430553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45932.038252430553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45932.038252430553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45932.038252430553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45932.038252430553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45932.038252430553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45932.038252430553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45932.038252430553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45932.038252430553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45932.038252430553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45932.038252430553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45932.038252430553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45932.038252430553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45932.038252430553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45932.038252430553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45932.038252430553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45932.038252430553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45932.038252430553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45932.038252430553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45932.038252430553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45932.038252430553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45932.038252430553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45932.038252430553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45932.038252430553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45932.038252430553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45932.038252430553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45932.038252430553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45932.038252430553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45932.038252430553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45932.038252430553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45932.038252430553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45932.038252430553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45932.038252430553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45932.038252430553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45932.038252430553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45932.038252430553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45932.038252430553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45932.038252430553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45932.038252430553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45932.038252430553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45932.038252430553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45932.038252430553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45932.038252430553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45932.038252430553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45932.038252430553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45932.038252430553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45932.038252430553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45932.038252430553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45932.038252430553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45932.038252430553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45932.038252430553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45932.038252430553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45932.038252430553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45932.038252430553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45932.038252430553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45932.038252430553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45932.038252430553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45932.038252430553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45932.038252430553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45932.038252430553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45932.038252430553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45932.038252430553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45932.038252430553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45932.038252430553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45932.038252430553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45932.038252430553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45932.038252430553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45932.038252430553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45932.038252430553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45932.038252430553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45932.038252430553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45932.038252430553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45932.038252430553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45932.038252430553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45932.038252430553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45932.038252430553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45932.038252430553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45932.038252430553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45932.038252430553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45932.038252430553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45932.038252430553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45932.038252430553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45932.038252430553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45932.038252430553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45932.038252430553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45932.038252430553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45932.038252430553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45932.038252430553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45932.038252430553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45932.038252430553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45932.038252430553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45932.038252430553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45932.038252430553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45932.038252430553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45932.038252430553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45932.038252430553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45932.038252430553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45932.038252430553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45932.038252430553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45932.038252430553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45932.038252430553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45932.038252430553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45932.038252430553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45932.038252430553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45932.038252430553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45932.038252430553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45932.038252430553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45932.038252430553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45932.038252430553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45932.038252430553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45932.038252430553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45932.038252430553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45932.038252430553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45932.038252430553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45932.038252430553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45932.038252430553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45932.038252430553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45932.038252430553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45932.038252430553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45932.038252430553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45932.038252430553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45932.038252430553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45932.038252430553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45932.038252430553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45932.038252430553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45932.038252430553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45932.038252430553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45932.038252430553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45932.038252430553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45932.038252430553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45932.038252430553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45932.038252430553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45932.038252430553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45932.038252430553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45932.038252430553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45932.038252430553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45932.038252430553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45932.038252430553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45932.038252430553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45932.038252430553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45932.038252430553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45932.038252430553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45932.038252430553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45932.038252430553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45932.038252430553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45932.038252430553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45932.038252430553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45932.038252430553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45932.038252430553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45932.038252430553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45932.038252430553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45932.038252430553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45932.038252430553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45932.038252430553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45932.038252430553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45932.038252430553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45932.038252430553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45932.038252430553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45932.038252430553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45932.038252430553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45932.038252430553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45932.038252430553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45932.038252430553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45932.038252430553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45932.038252430553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45932.038252430553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45932.038252430553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45932.038252430553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45932.038252430553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45932.038252430553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45932.038252430553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45932.038252430553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45932.038252430553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45932.038252430553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45932.038252430553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45932.038252430553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45932.038252430553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45932.038252430553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45932.038252430553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45932.038252430553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45932.038252430553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45932.038252430553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45932.038252430553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45932.038252430553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45932.038252430553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45932.038252430553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45932.038252430553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45932.038252430553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45932.038252430553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45932.038252430553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45932.038252430553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45932.038252430553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45932.038252430553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45932.038252430553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45932.038252430553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45932.038252430553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45932.038252430553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45932.038252430553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45932.038252430553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45932.038252430553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45932.038252430553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45932.038252430553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45932.038252430553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45932.038252430553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45932.038252430553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45932.038252430553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45932.038252430553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45932.038252430553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45932.038252430553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45932.038252430553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45932.038252430553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45932.038252430553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45932.038252430553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45932.038252430553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45932.038252430553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45932.038252430553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45932.038252430553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45932.038252430553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45932.038252430553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45932.038252430553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45932.038252430553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45932.038252430553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45932.038252430553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45932.038252430553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45932.038252430553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45932.038252430553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45932.038252430553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45932.038252430553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45932.038252430553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45932.038252430553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45932.038252430553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45932.038252430553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45932.038252430553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45932.038252430553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45932.038252430553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45932.038252430553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45932.038252430553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45932.038252430553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45932.038252430553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45932.038252430553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45932.038252430553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45932.038252430553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45932.038252430553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45932.038252430553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45932.038252430553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45932.038252430553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45932.038252430553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45932.038252430553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45932.038252430553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45932.038252430553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45932.038252430553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45932.038252430553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45932.038252430553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45932.038252430553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45932.038252430553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45932.038252430553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45932.038252430553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45932.038252430553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45932.038252430553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45932.038252430553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45932.038252430553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45932.038252430553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45932.038252430553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45932.038252430553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45932.038252430553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45932.038252430553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45932.038252430553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45932.038252430553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45932.038252430553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45932.038252430553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45932.038252430553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45932.038252430553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45932.038252430553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45932.038252430553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45932.038252430553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45932.038252430553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45932.038252430553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45932.038252430553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45932.038252430553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45932.038252430553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45932.038252430553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45932.038252430553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45932.038252430553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45932.038252430553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45932.038252430553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45932.038252430553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45932.038252430553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45932.038252430553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45932.038252430553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45932.038252430553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45932.038252430553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45932.038252430553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45932.038252430553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45932.038252430553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45932.038252430553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45932.038252430553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45932.038252430553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45932.038252430553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45932.038252430553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45932.038252430553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45932.038252430553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45932.038252430553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45932.038252430553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45932.038252430553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45932.038252430553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45932.038252430553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45932.038252430553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45932.038252430553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45932.038252430553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45932.038252430553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45932.038252430553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45932.038252430553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45932.038252430553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45932.038252430553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45932.038252430553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45932.038252430553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45932.038252430553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45932.038252430553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45932.038252430553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45932.038252430553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45932.038252430553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45932.038252430553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45932.038252430553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45932.038252430553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45932.038252430553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45932.038252430553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45932.038252430553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45932.038252430553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45932.038252430553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45932.038252430553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45932.038252430553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45932.038252430553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45932.038252430553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45932.038252430553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45932.038252430553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45932.038252430553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45932.038252430553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45932.038252430553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45932.038252430553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45932.038252430553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45932.038252430553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45932.038252430553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45932.038252430553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45932.038252430553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45932.038252430553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45932.038252430553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45932.038252430553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45932.038252430553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45932.038252430553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45932.038252430553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45932.038252430553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45932.038252430553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45932.038252430553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45932.038252430553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45932.038252430553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45932.038252430553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45932.038252430553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45932.038252430553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45932.038252430553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45932.038252430553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45932.038252430553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45932.038252430553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45932.038252430553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45932.038252430553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45932.038252430553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45932.038252430553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45932.038252430553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45932.038252430553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45932.038252430553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45932.038252430553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45932.038252430553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45932.038252430553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45932.038252430553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45932.038252430553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45932.038252430553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45932.038252430553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45932.038252430553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45932.038252430553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45932.038252430553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45932.038252430553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45932.038252430553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45932.038252430553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45932.038252430553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45932.038252430553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45932.038252430553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45932.038252430553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45932.038252430553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45932.038252430553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45932.038252430553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45932.038252430553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45932.038252430553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45932.038252430553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45932.038252430553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45932.038252430553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45932.038252430553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45932.038252430553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45932.038252430553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45932.038252430553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45932.038252430553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45932.038252430553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45932.038252430553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45932.038252430553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45932.038252430553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45932.038252430553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45932.038252430553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45932.038252430553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45932.038252430553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45932.038252430553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45932.038252430553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45932.038252430553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45932.038252430553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45932.038252430553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45932.038252430553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45932.038252430553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45932.038252430553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45932.038252430553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45932.038252430553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45932.038252430553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45932.038252430553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45932.038252430553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45932.038252430553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45932.038252430553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45932.038252430553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45932.038252430553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45932.038252430553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45932.038252430553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45932.038252430553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45932.038252430553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45932.038252430553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45932.038252430553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45932.038252430553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45932.038252430553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45932.038252430553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45932.038252430553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45932.038252430553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45932.038252430553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45932.038252430553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45932.038252430553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45932.038252430553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45932.038252430553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45932.038252430553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45932.038252430553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45932.038252430553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45932.038252430553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45932.038252430553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45932.038252430553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45932.038252430553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45932.038252430553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45932.038252430553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45932.038252430553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45932.038252430553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45932.038252430553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45932.038252430553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45932.038252430553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45932.038252430553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45932.038252430553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45932.038252430553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45932.038252430553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45932.038252430553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45932.038252430553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45932.038252430553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45932.038252430553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45932.038252430553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45932.038252430553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45932.038252430553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45932.038252430553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45932.038252430553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45932.038252430553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45932.038252430553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45932.038252430553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45932.038252430553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45932.038252430553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45932.038252430553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45932.038252430553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45932.038252430553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45932.038252430553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45932.038252430553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45932.038252430553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45932.038252430553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45932.038252430553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45932.038252430553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45932.038252430553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45932.038252430553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45932.038252430553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45932.038252430553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45932.038252430553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45932.038252430553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45932.038252430553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45932.038252430553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45932.038252430553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45932.038252430553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45932.038252430553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45932.038252430553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45932.038252430553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45932.038252430553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45932.038252430553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45932.038252430553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45932.038252430553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45932.038252430553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45932.038252430553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45932.038252430553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45932.038252430553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45932.038252430553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45932.038252430553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45932.038252430553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45932.038252430553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45932.038252430553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45932.038252430553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45932.038252430553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45932.038252430553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45932.038252430553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45932.038252430553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45932.038252430553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45932.038252430553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45932.038252430553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45932.038252430553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45932.038252430553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45932.038252430553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45932.038252430553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45932.038252430553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45932.038252430553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45932.038252430553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45932.038252430553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45932.038252430553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45932.038252430553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45932.038252430553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45932.038252430553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45932.038252430553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45932.038252430553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45932.038252430553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45932.038252430553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45932.038252430553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45932.038252430553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45932.038252430553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45932.038252430553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45932.038252430553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45932.038252430553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45932.038252430553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45932.038252430553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45932.038252430553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45932.038252430553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45932.038252430553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45932.038252430553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45932.038252430553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45932.038252430553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45932.038252430553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45932.038252430553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45932.038252430553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45932.038252430553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45932.038252430553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45932.038252430553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45932.038252430553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45932.038252430553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45932.038252430553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45932.038252430553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45932.038252430553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45932.038252430553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45932.038252430553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45932.038252430553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45932.038252430553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45932.038252430553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45932.038252430553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45932.038252430553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45932.038252430553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45932.038252430553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45932.038252430553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45932.038252430553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45932.038252430553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45932.038252430553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228.55753483795706</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1.147974652776611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9.6007060179545078E-2</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45932.038252430553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t="s">
        <v>39063</v>
      </c>
      <c r="E6" s="112"/>
      <c r="F6" s="113"/>
      <c r="G6" s="114">
        <f ca="1">IFERROR(NOW()-F6,"")</f>
        <v>45932.038252430553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45932.038252430553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45932.038252430553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45932.038252430553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45932.038252430553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45932.038252430553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45932.038252430553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45932.038252430553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45932.038252430553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45932.038252430553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45932.038252430553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45932.038252430553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45932.038252430553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45932.038252430553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45932.038252430553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45932.038252430553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45932.038252430553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45932.038252430553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45932.038252430553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45932.038252430553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45932.038252430553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45932.038252430553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45932.038252430553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40.206192245364946</v>
      </c>
      <c r="H2" s="38">
        <v>45891.790393518517</v>
      </c>
      <c r="I2" s="37" t="str">
        <f>IFERROR(VLOOKUP(D2,DB!A:F,6,0),"")</f>
        <v>Generator-SG</v>
      </c>
      <c r="J2" s="37" t="str">
        <f>IFERROR(VLOOKUP(D2,DB!A:G,7,0),"")</f>
        <v>Vandalized</v>
      </c>
      <c r="K2" s="37" t="s">
        <v>39065</v>
      </c>
      <c r="L2" s="37" t="str">
        <f>IFERROR(VLOOKUP(D2,DB!A:I,9,0),"")</f>
        <v>Latis</v>
      </c>
      <c r="M2" s="139"/>
    </row>
    <row r="3" spans="1:13" ht="30.75">
      <c r="A3" s="37" t="s">
        <v>39066</v>
      </c>
      <c r="B3" s="37" t="str">
        <f>IFERROR(VLOOKUP(D3,DB!A:K,11,0),"")</f>
        <v>R5</v>
      </c>
      <c r="C3" s="37">
        <v>1</v>
      </c>
      <c r="D3" s="37" t="s">
        <v>31295</v>
      </c>
      <c r="E3" s="37" t="s">
        <v>38967</v>
      </c>
      <c r="F3" s="38">
        <v>45926.188877314817</v>
      </c>
      <c r="G3" s="39">
        <f ca="1">IFERROR(NOW()-F3,"-")</f>
        <v>5.8493751157366205</v>
      </c>
      <c r="H3" s="38">
        <v>45926.158159722225</v>
      </c>
      <c r="I3" s="37" t="str">
        <f>IFERROR(VLOOKUP(D3,DB!A:F,6,0),"")</f>
        <v>SCECO</v>
      </c>
      <c r="J3" s="37" t="str">
        <f>IFERROR(VLOOKUP(D3,DB!A:G,7,0),"")</f>
        <v>Good</v>
      </c>
      <c r="K3" s="37" t="s">
        <v>39067</v>
      </c>
      <c r="L3" s="37" t="str">
        <f>IFERROR(VLOOKUP(D3,DB!A:I,9,0),"")</f>
        <v>Latis</v>
      </c>
      <c r="M3" s="139"/>
    </row>
    <row r="4" spans="1:13" ht="15">
      <c r="A4" s="37"/>
      <c r="B4" s="37" t="str">
        <f>IFERROR(VLOOKUP(D4,DB!A:K,11,0),"")</f>
        <v/>
      </c>
      <c r="C4" s="37"/>
      <c r="D4" s="37"/>
      <c r="E4" s="37"/>
      <c r="F4" s="38"/>
      <c r="G4" s="39">
        <f ca="1">IFERROR(NOW()-F4,"-")</f>
        <v>45932.038252430553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45932.038252430553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45932.038252430553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45932.038252430553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45932.038252430553</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45932.038252430553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45932.038252430553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45932.038252430553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45932.038252430553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45932.038252430553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45932.038252430553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45932.038252430553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45932.038252430553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45932.038252430553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45932.038252430553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45932.038252430553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45932.038252430553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45932.038252430553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45932.038252430553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45932.038252430553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45932.038252430553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45932.038252430553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45932.038252430553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45932.038252430553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45932.038252430553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45932.038252430553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45932.038252430553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45932.038252430553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45932.038252430553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45932.038252430553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45932.038252430553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45932.038252430553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45932.038252430553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45932.038252430553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45932.038252430553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45932.038252430553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45932.038252430553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45932.038252430553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45932.038252430553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45932.038252430553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45932.038252430553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45932.038252430553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45932.038252430553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45932.038252430553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45932.038252430553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45932.038252430553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45932.038252430553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45932.038252430553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45932.038252430553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45932.038252430553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45932.038252430553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45932.038252430553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45932.038252430553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45932.038252430553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45932.038252430553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45932.038252430553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45932.038252430553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45932.038252430553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45932.038252430553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45932.038252430553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45932.038252430553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45932.038252430553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45932.038252430553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45932.038252430553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45932.038252430553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45932.038252430553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45932.038252430553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45932.038252430553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45932.038252430553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45932.038252430553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45932.038252430553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45932.038252430553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45932.038252430553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45932.038252430553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45932.038252430553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45932.038252430553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45932.038252430553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45932.038252430553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45932.038252430553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45932.038252430553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45932.038252430553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45932.038252430553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45932.038252430553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45932.038252430553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45932.038252430553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45932.038252430553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45932.038252430553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45932.038252430553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45932.038252430553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45932.038252430553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45932.038252430553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45932.038252430553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45932.038252430553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45932.038252430553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45932.038252430553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45932.038252430553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45932.038252430553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45932.038252430553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45932.038252430553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45932.038252430553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45932.038252430553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45932.038252430553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45932.038252430553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45932.038252430553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45932.038252430553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45932.038252430553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45932.038252430553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45932.038252430553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45932.038252430553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45932.038252430553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45932.038252430553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45932.038252430553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45932.038252430553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45932.038252430553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45932.038252430553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45932.038252430553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45932.038252430553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45932.038252430553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45932.038252430553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45932.038252430553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45932.038252430553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45932.038252430553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45932.038252430553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45932.038252430553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45932.038252430553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45932.038252430553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45932.038252430553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45932.038252430553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45932.038252430553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45932.038252430553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45932.038252430553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45932.038252430553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45932.038252430553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45932.038252430553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45932.038252430553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45932.038252430553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45932.038252430553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45932.038252430553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45932.038252430553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45932.038252430553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45932.038252430553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45932.038252430553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45932.038252430553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45932.038252430553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45932.038252430553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45932.038252430553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45932.038252430553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45932.038252430553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45932.038252430553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45932.038252430553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45932.038252430553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45932.038252430553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45932.038252430553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45932.038252430553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45932.038252430553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45932.038252430553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45932.038252430553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45932.038252430553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45932.038252430553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45932.038252430553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45932.038252430553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45932.038252430553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45932.038252430553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45932.038252430553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45932.038252430553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45932.038252430553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45932.038252430553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45932.038252430553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45932.038252430553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45932.038252430553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45932.038252430553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45932.038252430553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45932.038252430553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45932.038252430553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45932.038252430553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45932.038252430553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45932.038252430553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45932.038252430553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45932.038252430553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45932.038252430553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45932.038252430553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45932.038252430553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45932.038252430553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45932.038252430553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45932.038252430553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45932.038252430553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45932.038252430553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45932.038252430553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45932.038252430553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45932.038252430553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45932.038252430553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45932.038252430553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45932.038252430553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45932.038252430553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45932.038252430553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45932.038252430553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45932.038252430553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45932.038252430553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45932.038252430553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45932.038252430553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45932.038252430553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45932.038252430553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45932.038252430553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45932.038252430553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45932.038252430553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45932.038252430553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45932.038252430553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45932.038252430553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45932.038252430553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45932.038252430553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45932.038252430553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45932.038252430553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45932.038252430553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45932.038252430553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45932.038252430553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45932.038252430553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45932.038252430553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39068</v>
      </c>
      <c r="B2" s="140" t="s">
        <v>5398</v>
      </c>
      <c r="C2" s="140">
        <v>1</v>
      </c>
      <c r="D2" s="140" t="s">
        <v>32861</v>
      </c>
      <c r="E2" s="140" t="s">
        <v>39069</v>
      </c>
      <c r="F2" s="141">
        <v>45929.14371527778</v>
      </c>
      <c r="G2" s="142">
        <f ca="1">IFERROR(NOW()-F2,"-")</f>
        <v>2.8945371527734096</v>
      </c>
      <c r="H2" s="140">
        <v>45929.455266203702</v>
      </c>
      <c r="I2" s="140" t="str">
        <f>IFERROR(VLOOKUP(D2,DB!A:F,6,0),"")</f>
        <v>SCECO</v>
      </c>
      <c r="J2" s="140" t="str">
        <f>IFERROR(VLOOKUP(D2,DB!A:G,7,0),"")</f>
        <v>In progress</v>
      </c>
      <c r="K2" s="140" t="s">
        <v>39070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39071</v>
      </c>
      <c r="B3" s="140" t="s">
        <v>5398</v>
      </c>
      <c r="C3" s="140">
        <v>1</v>
      </c>
      <c r="D3" s="140" t="s">
        <v>34463</v>
      </c>
      <c r="E3" s="140" t="s">
        <v>39069</v>
      </c>
      <c r="F3" s="141">
        <v>45926.772847222222</v>
      </c>
      <c r="G3" s="142">
        <f ca="1">IFERROR(NOW()-F3,"-")</f>
        <v>5.2654052083307761</v>
      </c>
      <c r="H3" s="140">
        <v>45927.449074074102</v>
      </c>
      <c r="I3" s="140" t="str">
        <f>IFERROR(VLOOKUP(D3,DB!A:F,6,0),"")</f>
        <v>SCECO</v>
      </c>
      <c r="J3" s="140" t="str">
        <f>IFERROR(VLOOKUP(D3,DB!A:G,7,0),"")</f>
        <v>Weak</v>
      </c>
      <c r="K3" s="140" t="s">
        <v>39070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39072</v>
      </c>
      <c r="B4" s="140" t="s">
        <v>5398</v>
      </c>
      <c r="C4" s="140">
        <v>1</v>
      </c>
      <c r="D4" s="140" t="s">
        <v>33408</v>
      </c>
      <c r="E4" s="140" t="s">
        <v>39069</v>
      </c>
      <c r="F4" s="141">
        <v>45931.800995370373</v>
      </c>
      <c r="G4" s="142">
        <f ca="1">IFERROR(NOW()-F4,"-")</f>
        <v>0.23725706018012716</v>
      </c>
      <c r="H4" s="141">
        <v>45931.881805555553</v>
      </c>
      <c r="I4" s="140" t="str">
        <f>IFERROR(VLOOKUP(D4,DB!A:F,6,0),"")</f>
        <v>SCECO</v>
      </c>
      <c r="J4" s="140" t="str">
        <f>IFERROR(VLOOKUP(D4,DB!A:G,7,0),"")</f>
        <v>Dead</v>
      </c>
      <c r="K4" s="140" t="s">
        <v>39070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39073</v>
      </c>
      <c r="B5" s="140" t="str">
        <f>IFERROR(VLOOKUP(D5,DB!A:K,11,0),"")</f>
        <v>R6</v>
      </c>
      <c r="C5" s="140">
        <v>2</v>
      </c>
      <c r="D5" s="140" t="s">
        <v>38941</v>
      </c>
      <c r="E5" s="140" t="s">
        <v>39069</v>
      </c>
      <c r="F5" s="141">
        <v>45931.827256944445</v>
      </c>
      <c r="G5" s="142">
        <f ca="1">IFERROR(NOW()-F5,"-")</f>
        <v>0.21099548610800412</v>
      </c>
      <c r="H5" s="141">
        <v>45931.799745370372</v>
      </c>
      <c r="I5" s="140" t="str">
        <f>IFERROR(VLOOKUP(D5,DB!A:F,6,0),"")</f>
        <v>Generator-SG</v>
      </c>
      <c r="J5" s="140" t="str">
        <f>IFERROR(VLOOKUP(D5,DB!A:G,7,0),"")</f>
        <v>Vandalized</v>
      </c>
      <c r="K5" s="140" t="s">
        <v>39074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45932.038252430553</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45932.038252430553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45932.038252430553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45932.038252430553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45932.038252430553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45932.038252430553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45932.038252430553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45932.038252430553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45932.038252430553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45932.038252430553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45932.038252430553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45932.038252430553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45932.038252430553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45932.038252430553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45932.038252430553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45932.038252430553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45932.038252430553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45932.038252430553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45932.038252430553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45932.038252430553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45932.038252430553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45932.038252430553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45932.038252430553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45932.038252430553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45932.038252430553</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45932.038252430553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45932.038252430553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45932.038252430553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45932.038252430553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45932.038252430553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45932.038252430553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45932.038252430553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45932.038252430553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45932.038252430553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45932.038252430553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45932.038252430553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45932.038252430553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45932.038252430553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45932.038252430553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45932.038252430553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45932.038252430553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45932.038252430553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45932.038252430553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45932.038252430553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45932.038252430553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45932.038252430553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45932.038252430553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45932.038252430553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45932.038252430553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45932.038252430553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45932.038252430553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45932.038252430553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45932.038252430553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45932.038252430553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45932.038252430553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45932.038252430553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45932.038252430553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45932.038252430553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45932.038252430553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45932.038252430553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45932.038252430553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45932.038252430553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45932.038252430553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45932.038252430553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45932.038252430553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45932.038252430553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45932.038252430553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45932.038252430553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45932.038252430553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45932.038252430553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45932.038252430553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45932.038252430553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45932.038252430553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45932.038252430553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45932.038252430553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45932.038252430553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45932.038252430553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45932.038252430553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45932.038252430553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45932.038252430553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45932.038252430553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45932.038252430553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45932.038252430553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45932.038252430553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45932.038252430553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45932.038252430553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45932.038252430553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45932.038252430553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45932.038252430553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45932.038252430553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45932.038252430553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45932.038252430553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45932.038252430553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45932.038252430553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45932.038252430553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45932.038252430553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45932.038252430553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45932.038252430553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45932.038252430553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45932.038252430553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45932.038252430553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45932.038252430553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45932.038252430553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45932.038252430553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45932.038252430553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45932.038252430553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45932.038252430553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45932.038252430553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45932.038252430553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45932.038252430553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45932.038252430553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45932.038252430553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45932.038252430553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45932.038252430553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45932.038252430553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45932.038252430553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45932.038252430553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45932.038252430553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45932.038252430553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45932.038252430553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45932.038252430553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45932.038252430553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45932.038252430553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45932.038252430553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45932.038252430553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45932.038252430553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45932.038252430553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45932.038252430553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45932.038252430553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45932.038252430553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45932.038252430553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45932.038252430553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45932.038252430553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45932.038252430553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45932.038252430553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45932.038252430553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45932.038252430553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45932.038252430553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45932.038252430553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45932.038252430553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45932.038252430553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45932.038252430553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45932.038252430553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45932.038252430553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45932.038252430553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45932.038252430553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45932.038252430553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45932.038252430553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45932.038252430553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45932.038252430553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45932.038252430553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45932.038252430553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45932.038252430553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45932.038252430553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45932.038252430553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45932.038252430553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45932.038252430553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45932.038252430553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45932.038252430553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45932.038252430553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45932.038252430553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45932.038252430553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45932.038252430553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45932.038252430553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45932.038252430553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45932.038252430553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45932.038252430553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45932.038252430553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45932.038252430553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45932.038252430553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45932.038252430553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45932.038252430553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45932.038252430553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45932.038252430553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45932.038252430553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45932.038252430553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45932.038252430553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45932.038252430553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45932.038252430553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45932.038252430553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45932.038252430553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45932.038252430553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45932.038252430553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45932.038252430553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45932.038252430553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45932.038252430553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45932.038252430553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45932.038252430553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45932.038252430553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45932.038252430553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45932.038252430553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45932.038252430553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45932.038252430553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45932.038252430553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45932.038252430553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45932.038252430553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45932.038252430553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45932.038252430553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45932.038252430553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45932.038252430553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45932.038252430553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45932.038252430553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45932.038252430553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45932.038252430553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45932.038252430553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45932.038252430553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45932.038252430553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45932.038252430553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45932.038252430553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45932.038252430553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45932.038252430553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45932.038252430553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45932.038252430553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45932.038252430553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45932.038252430553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45932.038252430553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45932.038252430553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45932.038252430553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45932.038252430553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45932.038252430553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45932.038252430553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45932.038252430553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45932.038252430553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45932.038252430553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45932.038252430553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45932.038252430553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45932.038252430553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45932.038252430553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45932.038252430553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45932.038252430553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45932.038252430553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45932.038252430553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45932.038252430553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45932.038252430553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45932.038252430553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45932.038252430553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45932.038252430553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45932.038252430553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45932.038252430553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45932.038252430553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45932.038252430553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45932.038252430553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45932.038252430553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45932.038252430553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45932.038252430553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45932.038252430553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45932.038252430553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45932.038252430553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45932.038252430553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45932.038252430553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45932.038252430553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45932.038252430553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45932.038252430553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45932.038252430553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45932.038252430553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45932.038252430553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45932.038252430553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45932.038252430553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45932.038252430553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45932.038252430553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45932.038252430553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45932.038252430553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45932.038252430553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45932.038252430553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45932.038252430553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45932.038252430553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45932.038252430553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45932.038252430553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45932.038252430553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45932.038252430553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45932.038252430553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45932.038252430553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45932.038252430553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45932.038252430553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45932.038252430553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45932.038252430553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45932.038252430553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45932.038252430553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45932.038252430553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45932.038252430553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45932.038252430553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45932.038252430553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45932.038252430553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45932.038252430553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45932.038252430553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45932.038252430553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45932.038252430553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45932.038252430553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45932.038252430553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45932.038252430553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45932.038252430553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45932.038252430553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45932.038252430553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45932.038252430553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45932.038252430553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45932.038252430553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45932.038252430553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45932.038252430553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45932.038252430553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45932.038252430553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45932.038252430553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45932.038252430553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45932.038252430553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45932.038252430553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45932.038252430553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45932.038252430553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45932.038252430553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45932.038252430553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45932.038252430553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45932.038252430553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45932.038252430553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45932.038252430553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45932.038252430553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45932.038252430553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45932.038252430553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45932.038252430553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45932.038252430553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45932.038252430553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45932.038252430553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45932.038252430553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45932.038252430553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45932.038252430553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45932.038252430553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45932.038252430553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45932.038252430553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45932.038252430553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45932.038252430553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45932.038252430553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45932.038252430553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45932.038252430553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45932.038252430553</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